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9"/>
  <workbookPr codeName="ThisWorkbook"/>
  <mc:AlternateContent xmlns:mc="http://schemas.openxmlformats.org/markup-compatibility/2006">
    <mc:Choice Requires="x15">
      <x15ac:absPath xmlns:x15ac="http://schemas.microsoft.com/office/spreadsheetml/2010/11/ac" url="https://ilukanet.sharepoint.com/teams/SustainabilityStrategy-Private/Shared Documents/General/04 Corporate reporting and assurance/Annual sustainability reporting and assurance/2024 Sustainability Reporting/03 DELIVERABLES/Final for publication/"/>
    </mc:Choice>
  </mc:AlternateContent>
  <xr:revisionPtr revIDLastSave="0" documentId="8_{6A3CAC7F-81F0-4CDB-AA0F-91E944D6130A}" xr6:coauthVersionLast="47" xr6:coauthVersionMax="47" xr10:uidLastSave="{00000000-0000-0000-0000-000000000000}"/>
  <workbookProtection lockStructure="1"/>
  <bookViews>
    <workbookView xWindow="28680" yWindow="-120" windowWidth="29040" windowHeight="15720" tabRatio="994" xr2:uid="{00000000-000D-0000-FFFF-FFFF00000000}"/>
  </bookViews>
  <sheets>
    <sheet name="Cover" sheetId="121" r:id="rId1"/>
    <sheet name="Home" sheetId="48" r:id="rId2"/>
    <sheet name="Sustainability at Iluka" sheetId="70" r:id="rId3"/>
    <sheet name="Contents" sheetId="49" r:id="rId4"/>
    <sheet name="Iluka's approach" sheetId="69" r:id="rId5"/>
    <sheet name="SDGs" sheetId="83" r:id="rId6"/>
    <sheet name="Stakeholders" sheetId="58" r:id="rId7"/>
    <sheet name="Traditional Owner agreements" sheetId="116" r:id="rId8"/>
    <sheet name="Partnerships and collaborations" sheetId="117" r:id="rId9"/>
    <sheet name="2024 Materiality" sheetId="50" r:id="rId10"/>
    <sheet name="Performance" sheetId="71" r:id="rId11"/>
    <sheet name="Health and safety" sheetId="103" r:id="rId12"/>
    <sheet name="People" sheetId="114" r:id="rId13"/>
    <sheet name="Conduct and compliance" sheetId="96" r:id="rId14"/>
    <sheet name="Social and economic" sheetId="122" r:id="rId15"/>
    <sheet name="Biodiversity and closure" sheetId="104" r:id="rId16"/>
    <sheet name="Water " sheetId="131" r:id="rId17"/>
    <sheet name="Waste" sheetId="132" r:id="rId18"/>
    <sheet name="Tailings facilities" sheetId="108" r:id="rId19"/>
    <sheet name="Additional disclosures" sheetId="72" r:id="rId20"/>
    <sheet name="References" sheetId="66" r:id="rId21"/>
    <sheet name="GRI content index" sheetId="115" r:id="rId22"/>
    <sheet name="Energy and emissions " sheetId="136" r:id="rId23"/>
    <sheet name="Climate-related disclosures" sheetId="51" r:id="rId24"/>
    <sheet name="Glossary" sheetId="99" r:id="rId25"/>
  </sheets>
  <definedNames>
    <definedName name="_Order1" hidden="1">255</definedName>
    <definedName name="_Order2" hidden="1">255</definedName>
    <definedName name="_Sort" localSheetId="15" hidden="1">#REF!</definedName>
    <definedName name="_Sort" localSheetId="23" hidden="1">#REF!</definedName>
    <definedName name="_Sort" localSheetId="13" hidden="1">#REF!</definedName>
    <definedName name="_Sort" localSheetId="22" hidden="1">#REF!</definedName>
    <definedName name="_Sort" localSheetId="24" hidden="1">#REF!</definedName>
    <definedName name="_Sort" localSheetId="21" hidden="1">#REF!</definedName>
    <definedName name="_Sort" localSheetId="11" hidden="1">#REF!</definedName>
    <definedName name="_Sort" localSheetId="8" hidden="1">#REF!</definedName>
    <definedName name="_Sort" localSheetId="12" hidden="1">#REF!</definedName>
    <definedName name="_Sort" localSheetId="5" hidden="1">#REF!</definedName>
    <definedName name="_Sort" localSheetId="14" hidden="1">#REF!</definedName>
    <definedName name="_Sort" localSheetId="18" hidden="1">#REF!</definedName>
    <definedName name="_Sort" localSheetId="7" hidden="1">#REF!</definedName>
    <definedName name="_Sort" localSheetId="17" hidden="1">#REF!</definedName>
    <definedName name="_Sort" localSheetId="16" hidden="1">#REF!</definedName>
    <definedName name="_Sort" hidden="1">#REF!</definedName>
    <definedName name="_Sort1" localSheetId="15" hidden="1">#REF!</definedName>
    <definedName name="_Sort1" localSheetId="23" hidden="1">#REF!</definedName>
    <definedName name="_Sort1" localSheetId="13" hidden="1">#REF!</definedName>
    <definedName name="_Sort1" localSheetId="22" hidden="1">#REF!</definedName>
    <definedName name="_Sort1" localSheetId="24" hidden="1">#REF!</definedName>
    <definedName name="_Sort1" localSheetId="21" hidden="1">#REF!</definedName>
    <definedName name="_Sort1" localSheetId="11" hidden="1">#REF!</definedName>
    <definedName name="_Sort1" localSheetId="8" hidden="1">#REF!</definedName>
    <definedName name="_Sort1" localSheetId="12" hidden="1">#REF!</definedName>
    <definedName name="_Sort1" localSheetId="5" hidden="1">#REF!</definedName>
    <definedName name="_Sort1" localSheetId="14" hidden="1">#REF!</definedName>
    <definedName name="_Sort1" localSheetId="18" hidden="1">#REF!</definedName>
    <definedName name="_Sort1" localSheetId="7" hidden="1">#REF!</definedName>
    <definedName name="_Sort1" localSheetId="16" hidden="1">#REF!</definedName>
    <definedName name="_Sort1" hidden="1">#REF!</definedName>
    <definedName name="Name" localSheetId="15">#REF!</definedName>
    <definedName name="Name" localSheetId="23">#REF!</definedName>
    <definedName name="Name" localSheetId="13">#REF!</definedName>
    <definedName name="Name" localSheetId="22">#REF!</definedName>
    <definedName name="Name" localSheetId="24">#REF!</definedName>
    <definedName name="Name" localSheetId="21">#REF!</definedName>
    <definedName name="Name" localSheetId="11">#REF!</definedName>
    <definedName name="Name" localSheetId="8">#REF!</definedName>
    <definedName name="Name" localSheetId="12">#REF!</definedName>
    <definedName name="Name" localSheetId="5">#REF!</definedName>
    <definedName name="Name" localSheetId="14">#REF!</definedName>
    <definedName name="Name" localSheetId="18">#REF!</definedName>
    <definedName name="Name" localSheetId="7">#REF!</definedName>
    <definedName name="Name" localSheetId="16">#REF!</definedName>
    <definedName name="Name">#REF!</definedName>
    <definedName name="_xlnm.Print_Area" localSheetId="8">'Partnerships and collaborations'!$B$2:$C$31</definedName>
    <definedName name="Rob_Brown" localSheetId="15">#REF!</definedName>
    <definedName name="Rob_Brown" localSheetId="23">#REF!</definedName>
    <definedName name="Rob_Brown" localSheetId="22">#REF!</definedName>
    <definedName name="Rob_Brown" localSheetId="24">#REF!</definedName>
    <definedName name="Rob_Brown" localSheetId="21">#REF!</definedName>
    <definedName name="Rob_Brown" localSheetId="11">#REF!</definedName>
    <definedName name="Rob_Brown" localSheetId="8">#REF!</definedName>
    <definedName name="Rob_Brown" localSheetId="12">#REF!</definedName>
    <definedName name="Rob_Brown" localSheetId="5">#REF!</definedName>
    <definedName name="Rob_Brown" localSheetId="14">#REF!</definedName>
    <definedName name="Rob_Brown" localSheetId="7">#REF!</definedName>
    <definedName name="Rob_Brown" localSheetId="16">#REF!</definedName>
    <definedName name="Rob_Brown">#REF!</definedName>
    <definedName name="SAPBEXdnldView" hidden="1">"1BJ2AVHNOERY1C1BP3F98GV2R"</definedName>
    <definedName name="SAPBEXsysID" hidden="1">"BWP"</definedName>
    <definedName name="T" hidden="1">#REF!</definedName>
    <definedName name="UNI_AA_VERSION" hidden="1">"323.2.0"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MSTIME" hidden="1">8192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TAG" hidden="1">1</definedName>
    <definedName name="UNI_RET_TIME" hidden="1">8</definedName>
    <definedName name="UNI_RET_UNIT" hidden="1">2</definedName>
    <definedName name="UNI_RET_VALUE" hidden="1">16</definedName>
    <definedName name="xxx" localSheetId="15" hidden="1">#REF!</definedName>
    <definedName name="xxx" localSheetId="23" hidden="1">#REF!</definedName>
    <definedName name="xxx" localSheetId="13" hidden="1">#REF!</definedName>
    <definedName name="xxx" localSheetId="22" hidden="1">#REF!</definedName>
    <definedName name="xxx" localSheetId="24" hidden="1">#REF!</definedName>
    <definedName name="xxx" localSheetId="21" hidden="1">#REF!</definedName>
    <definedName name="xxx" localSheetId="11" hidden="1">#REF!</definedName>
    <definedName name="xxx" localSheetId="8" hidden="1">#REF!</definedName>
    <definedName name="xxx" localSheetId="12" hidden="1">#REF!</definedName>
    <definedName name="xxx" localSheetId="5" hidden="1">#REF!</definedName>
    <definedName name="xxx" localSheetId="14" hidden="1">#REF!</definedName>
    <definedName name="xxx" localSheetId="18" hidden="1">#REF!</definedName>
    <definedName name="xxx" localSheetId="7" hidden="1">#REF!</definedName>
    <definedName name="xxx" localSheetId="17" hidden="1">#REF!</definedName>
    <definedName name="xxx" localSheetId="16" hidden="1">#REF!</definedName>
    <definedName name="xxx" hidden="1">#REF!</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46" i="132" l="1"/>
  <c r="J48" i="136"/>
  <c r="I48" i="136"/>
  <c r="H48" i="136"/>
  <c r="G48" i="136"/>
  <c r="F48" i="136"/>
  <c r="E48" i="136"/>
  <c r="D48" i="136"/>
  <c r="C48" i="136"/>
  <c r="J47" i="136"/>
  <c r="J46" i="136"/>
  <c r="I21" i="136"/>
  <c r="H21" i="136"/>
  <c r="G21" i="136"/>
  <c r="F21" i="136"/>
  <c r="E21" i="136"/>
  <c r="D21" i="136"/>
  <c r="J21" i="136" s="1"/>
  <c r="C21" i="136"/>
  <c r="J20" i="136"/>
  <c r="J19" i="136"/>
  <c r="D46" i="132" l="1"/>
  <c r="C46" i="132"/>
  <c r="J46" i="131" l="1"/>
  <c r="C26" i="122" l="1"/>
  <c r="H119" i="114" l="1"/>
  <c r="G119" i="114"/>
  <c r="F119" i="114"/>
  <c r="E119" i="114"/>
  <c r="D119" i="114"/>
  <c r="C119" i="114"/>
  <c r="H109" i="114"/>
  <c r="G109" i="114"/>
  <c r="F109" i="114"/>
  <c r="E109" i="114"/>
  <c r="D109" i="114"/>
  <c r="C109" i="114"/>
  <c r="C87" i="114"/>
  <c r="J81" i="114"/>
  <c r="I81" i="114"/>
  <c r="H81" i="114"/>
  <c r="G81" i="114"/>
  <c r="D81" i="114"/>
  <c r="F81" i="114" s="1"/>
  <c r="C81" i="114"/>
  <c r="E81" i="114" s="1"/>
  <c r="F80" i="114"/>
  <c r="E80" i="114"/>
  <c r="F79" i="114"/>
  <c r="E79" i="114"/>
  <c r="J73" i="114"/>
  <c r="I73" i="114"/>
  <c r="H73" i="114"/>
  <c r="G73" i="114"/>
  <c r="F73" i="114"/>
  <c r="E73" i="114"/>
  <c r="F72" i="114"/>
  <c r="E72" i="114"/>
  <c r="F71" i="114"/>
  <c r="E71" i="114"/>
  <c r="F70" i="114"/>
  <c r="E70" i="114"/>
  <c r="J65" i="114"/>
  <c r="I65" i="114"/>
  <c r="H65" i="114"/>
  <c r="G65" i="114"/>
  <c r="D65" i="114"/>
  <c r="C65" i="114"/>
  <c r="F65" i="114" s="1"/>
  <c r="F64" i="114"/>
  <c r="E64" i="114"/>
  <c r="F63" i="114"/>
  <c r="E63" i="114"/>
  <c r="F62" i="114"/>
  <c r="E62" i="114"/>
  <c r="F61" i="114"/>
  <c r="E61" i="114"/>
  <c r="J57" i="114"/>
  <c r="I57" i="114"/>
  <c r="H57" i="114"/>
  <c r="F57" i="114"/>
  <c r="E57" i="114"/>
  <c r="F56" i="114"/>
  <c r="E56" i="114"/>
  <c r="F55" i="114"/>
  <c r="E55" i="114"/>
  <c r="F54" i="114"/>
  <c r="E54" i="114"/>
  <c r="F53" i="114"/>
  <c r="E53" i="114"/>
  <c r="C45" i="114"/>
  <c r="E44" i="114"/>
  <c r="D44" i="114"/>
  <c r="D45" i="114" s="1"/>
  <c r="C44" i="114"/>
  <c r="E43" i="114"/>
  <c r="E42" i="114"/>
  <c r="E41" i="114"/>
  <c r="E40" i="114"/>
  <c r="E36" i="114"/>
  <c r="C37" i="114" s="1"/>
  <c r="E37" i="114" s="1"/>
  <c r="D36" i="114"/>
  <c r="D37" i="114" s="1"/>
  <c r="C36" i="114"/>
  <c r="E35" i="114"/>
  <c r="E34" i="114"/>
  <c r="E33" i="114"/>
  <c r="E32" i="114"/>
  <c r="D28" i="114"/>
  <c r="C28" i="114"/>
  <c r="E28" i="114" s="1"/>
  <c r="E27" i="114"/>
  <c r="E26" i="114"/>
  <c r="E25" i="114"/>
  <c r="E24" i="114"/>
  <c r="J16" i="114"/>
  <c r="I16" i="114"/>
  <c r="H16" i="114"/>
  <c r="G16" i="114"/>
  <c r="F16" i="114"/>
  <c r="E16" i="114"/>
  <c r="C16" i="114"/>
  <c r="D14" i="114" s="1"/>
  <c r="D15" i="114"/>
  <c r="D29" i="114" l="1"/>
  <c r="E45" i="114"/>
  <c r="C29" i="114"/>
  <c r="E29" i="114" s="1"/>
  <c r="D13" i="114"/>
  <c r="D16" i="114" s="1"/>
  <c r="E65" i="114"/>
</calcChain>
</file>

<file path=xl/sharedStrings.xml><?xml version="1.0" encoding="utf-8"?>
<sst xmlns="http://schemas.openxmlformats.org/spreadsheetml/2006/main" count="1558" uniqueCount="1059">
  <si>
    <t>Sustainability Data Book 2024</t>
  </si>
  <si>
    <t>Home</t>
  </si>
  <si>
    <r>
      <rPr>
        <b/>
        <sz val="11"/>
        <color rgb="FF000000"/>
        <rFont val="Calibri"/>
        <family val="2"/>
      </rPr>
      <t xml:space="preserve">2024 Sustainability Data Book
</t>
    </r>
    <r>
      <rPr>
        <sz val="11"/>
        <color rgb="FF000000"/>
        <rFont val="Calibri"/>
        <family val="2"/>
      </rPr>
      <t xml:space="preserve">This Sustainability Data Book outlines key sustainability performance information of Iluka Resources' and its subsidiaries' operations and activities for 2024 and historical reporting periods. It accompanies the 2024 sustainability disclosures in Iluka’s Annual Report and other periodic and continuous disclosure announcements lodged with the ASX, available at www.iluka.com.
</t>
    </r>
    <r>
      <rPr>
        <b/>
        <sz val="11"/>
        <color rgb="FF000000"/>
        <rFont val="Calibri"/>
        <family val="2"/>
      </rPr>
      <t xml:space="preserve">Notes on data
</t>
    </r>
    <r>
      <rPr>
        <sz val="11"/>
        <color rgb="FF000000"/>
        <rFont val="Calibri"/>
        <family val="2"/>
      </rPr>
      <t xml:space="preserve">This Sustainability Data Book has been prepared based on Iluka’s reporting year (1 January to 31 December). Unless stated otherwise, all data presented relates to calendar years and parameters are reported for Iluka’s Group-wide businesses and include all exploration, construction, operations, rehabilitation and corporate activities.
Iluka reports using guidance from the GRI Standards for the period 1 January 2024 to 31 December 2024, in addition to the requirements of other select reporting frameworks and standards. Refer to the GRI content index in this Data Book. 
In Australia, reporting boundaries for scope 1 and scope 2 greenhouse gas (GHG) emissions meet the requirements of the </t>
    </r>
    <r>
      <rPr>
        <i/>
        <sz val="11"/>
        <color rgb="FF000000"/>
        <rFont val="Calibri"/>
        <family val="2"/>
      </rPr>
      <t xml:space="preserve">National Greenhouse and Energy Reporting Act </t>
    </r>
    <r>
      <rPr>
        <sz val="11"/>
        <color rgb="FF000000"/>
        <rFont val="Calibri"/>
        <family val="2"/>
      </rPr>
      <t xml:space="preserve">2007 (NGER Act). 
Where relevant, prior reporting period figures have been restated when more accurate data becomes available or when there have been material changes to the data calculation methodologies.
Currency is expressed in Australian dollars (AUD) unless otherwise stated. 
</t>
    </r>
    <r>
      <rPr>
        <b/>
        <sz val="11"/>
        <color rgb="FF000000"/>
        <rFont val="Calibri"/>
        <family val="2"/>
      </rPr>
      <t xml:space="preserve">Forward-looking statements 
</t>
    </r>
    <r>
      <rPr>
        <sz val="11"/>
        <color rgb="FF000000"/>
        <rFont val="Calibri"/>
        <family val="2"/>
      </rPr>
      <t>Iluka’s 2024 Annual Report and this 2024 Sustainability Data Book contain certain statements which constitute forward-looking statements. For information relating to forward-looking statements refer to</t>
    </r>
    <r>
      <rPr>
        <sz val="11"/>
        <color rgb="FFFF0000"/>
        <rFont val="Calibri"/>
        <family val="2"/>
      </rPr>
      <t xml:space="preserve"> </t>
    </r>
    <r>
      <rPr>
        <sz val="11"/>
        <color rgb="FF000000"/>
        <rFont val="Calibri"/>
        <family val="2"/>
      </rPr>
      <t>page 156</t>
    </r>
    <r>
      <rPr>
        <sz val="11"/>
        <color rgb="FFC00000"/>
        <rFont val="Calibri"/>
        <family val="2"/>
      </rPr>
      <t xml:space="preserve"> </t>
    </r>
    <r>
      <rPr>
        <sz val="11"/>
        <color rgb="FF000000"/>
        <rFont val="Calibri"/>
        <family val="2"/>
      </rPr>
      <t xml:space="preserve">of the 2024 Annual Report. 
</t>
    </r>
    <r>
      <rPr>
        <b/>
        <sz val="11"/>
        <color rgb="FF000000"/>
        <rFont val="Calibri"/>
        <family val="2"/>
      </rPr>
      <t xml:space="preserve">Important notice on climate-related disclosures
</t>
    </r>
    <r>
      <rPr>
        <sz val="11"/>
        <color rgb="FF000000"/>
        <rFont val="Calibri"/>
        <family val="2"/>
      </rPr>
      <t xml:space="preserve">This Sustainability Data Book includes forward-looking statements regarding the plans, strategies, objectives, aims and commitments of Iluka Resources and its subsidiaries (Iluka) in relation to carbon emissions reduction and identifying, assessing and responding to risks, impacts and opportunities associated with climate change. 
The information contained in this report is provided for informational purposes only and has not been prepared as financial or investment advice. The forward-looking statements in this Data Book are not statements of fact, guarantees or predictions, and have not been prepared to provide any guidance, in relation to the future performance of Iluka. 
These forward-looking statements are based on Iluka’s expectations as at the date of this Data Book and reflect judgements, assumptions, estimates and other information available as at the date of this document and/or the date of Iluka’s planning processes. Readers are cautioned not to place undue reliance on such statements, particularly in light of the time horizons which this Data Book discusses and the inherent uncertainty in possible policy, regulatory, market and technological developments in the future. 
No representation or warranty, express or implied, is given as to the accuracy, completeness or correctness, likelihood of achievement or reasonableness of any forward-looking information contained in this Data Book. Forward-looking statements are subject to known and unknown risks, uncertainties, assumptions, contingencies and other factors, many of which are beyond Iluka’s control, and which may cause the actual results, performances or achievements of Iluka to differ materially from those expressed or implied in the statements contained in this document. There are also inherent limitations with scenario analysis and it is difficult to predict which, if any, of the scenarios might eventuate. Scenarios do not constitute definitive outcomes or probabilities, and scenario analysis relies on assumptions that may or may not be, or prove to be, correct and may or may not eventuate. Scenarios may also be impacted by additional factors to the assumptions disclosed.
Except as required by applicable regulations or by law, Iluka does not undertake any obligation to publicly update or review any forward-looking statements, whether as a result of new information or future events. </t>
    </r>
  </si>
  <si>
    <t>CONTENTS TAB</t>
  </si>
  <si>
    <t>Sustainability at Iluka</t>
  </si>
  <si>
    <t>Data Book Tab</t>
  </si>
  <si>
    <t>Iluka's approach to sustainability</t>
  </si>
  <si>
    <t>Iluka's approach</t>
  </si>
  <si>
    <t>United Nations Sustainable Development Goals</t>
  </si>
  <si>
    <t>SDGs</t>
  </si>
  <si>
    <t>Iluka's stakeholders</t>
  </si>
  <si>
    <t>Stakeholders</t>
  </si>
  <si>
    <t>Agreements with Traditional Owners in Australia</t>
  </si>
  <si>
    <t>Traditional Owner agreements</t>
  </si>
  <si>
    <t>Iluka's partnerships and collaborations</t>
  </si>
  <si>
    <t>Partnerships and collaborations</t>
  </si>
  <si>
    <t>2024 materiality assessment and topics</t>
  </si>
  <si>
    <t>2024 Materiality</t>
  </si>
  <si>
    <t>Contents</t>
  </si>
  <si>
    <t>Data Book tab</t>
  </si>
  <si>
    <t xml:space="preserve">United Nations Sustainable Development Goals </t>
  </si>
  <si>
    <t xml:space="preserve">Performance </t>
  </si>
  <si>
    <t>Health and safety</t>
  </si>
  <si>
    <t>People</t>
  </si>
  <si>
    <t>Business conduct and compliance</t>
  </si>
  <si>
    <t>Conduct and compliance</t>
  </si>
  <si>
    <t>Social and economic contributions</t>
  </si>
  <si>
    <t>Contributions</t>
  </si>
  <si>
    <t>Biodiversity, rehabilitation and closure</t>
  </si>
  <si>
    <t>Energy and emissions</t>
  </si>
  <si>
    <t>Water management</t>
  </si>
  <si>
    <t>Waste management</t>
  </si>
  <si>
    <t>Tailings storage facilities and management</t>
  </si>
  <si>
    <t>Tailings facilities</t>
  </si>
  <si>
    <t>Additional disclosures</t>
  </si>
  <si>
    <t>Reference documents</t>
  </si>
  <si>
    <t>References</t>
  </si>
  <si>
    <t>GRI content index</t>
  </si>
  <si>
    <t>Climate-related disclosures</t>
  </si>
  <si>
    <t>Glossary of terms</t>
  </si>
  <si>
    <t>Glossary</t>
  </si>
  <si>
    <r>
      <rPr>
        <sz val="11"/>
        <color rgb="FF000000"/>
        <rFont val="Calibri"/>
        <family val="2"/>
      </rPr>
      <t>Iluka’s goal is to be a safe, responsible and sustainable supplier of critical minerals. To achieve this, Iluka's sustainability strategy prioritises three pillars:
-</t>
    </r>
    <r>
      <rPr>
        <b/>
        <sz val="11"/>
        <color rgb="FF000000"/>
        <rFont val="Calibri"/>
        <family val="2"/>
      </rPr>
      <t xml:space="preserve"> Trusted by our people and communities:</t>
    </r>
    <r>
      <rPr>
        <sz val="11"/>
        <color rgb="FF000000"/>
        <rFont val="Calibri"/>
        <family val="2"/>
      </rPr>
      <t xml:space="preserve"> To engage and build the capability of Iluka’s workforce, prioritising health, safety and wellbeing, and embed a consistent and open approach to relationships with the communities where Iluka operates.
-</t>
    </r>
    <r>
      <rPr>
        <b/>
        <sz val="11"/>
        <color rgb="FF000000"/>
        <rFont val="Calibri"/>
        <family val="2"/>
      </rPr>
      <t xml:space="preserve"> Responsible for our environment:</t>
    </r>
    <r>
      <rPr>
        <sz val="11"/>
        <color rgb="FF000000"/>
        <rFont val="Calibri"/>
        <family val="2"/>
      </rPr>
      <t xml:space="preserve"> To be cognisant of the impact of Iluka’s operations on the environment and maximise the efficiency in how the company operates.
- </t>
    </r>
    <r>
      <rPr>
        <b/>
        <sz val="11"/>
        <color rgb="FF000000"/>
        <rFont val="Calibri"/>
        <family val="2"/>
      </rPr>
      <t>Operate in and provide products for a lower carbon world:</t>
    </r>
    <r>
      <rPr>
        <sz val="11"/>
        <color rgb="FF000000"/>
        <rFont val="Calibri"/>
        <family val="2"/>
      </rPr>
      <t xml:space="preserve"> To recognise that the manner in which Iluka operates and evolves its business can reduce the company’s carbon footprint and provide opportunities to support the transition to a lower carbon economy. 
Iluka is committed to practical integration of sustainability into everyday business practices and to the continuous improvement of the company’s sustainability performance.  Underpinning the company’s approach is Iluka’s commitment to transparency, behaving ethically and conducting business in accordance with high standards of corporate governance through fit-for-purpose systems and processes. Iluka’s approach to sustainability is guided with recognised principles and frameworks, and contributes to the advancement of the United Nations Sustainable Development Goals.  
The Iluka Board Sustainability Committee assists the Board in reviewing progress made against the sustainability strategy. Responsibilities include oversight of performance and compliance with legislation, and management of health, safety, environmental, social and governance risks and impacts. The Committee also monitors the effectiveness of company strategies, policies and standards as they relate to sustainability. 
In 2024 KPMG Australia was engaged to provide the Directors of Iluka with assurance on select sustainability subject matter. KPMG's limited assurance statement is provided in the 2024 Annual Report. </t>
    </r>
  </si>
  <si>
    <r>
      <rPr>
        <sz val="11"/>
        <color rgb="FF000000"/>
        <rFont val="Calibri"/>
        <family val="2"/>
      </rPr>
      <t xml:space="preserve">At the United Nations Sustainable Development Summit in New York in September 2015, 193 Member States, including Australia, agreed to </t>
    </r>
    <r>
      <rPr>
        <i/>
        <sz val="11"/>
        <color rgb="FF000000"/>
        <rFont val="Calibri"/>
        <family val="2"/>
      </rPr>
      <t>The 2030 Agenda for Sustainable Development</t>
    </r>
    <r>
      <rPr>
        <sz val="11"/>
        <color rgb="FF000000"/>
        <rFont val="Calibri"/>
        <family val="2"/>
      </rPr>
      <t xml:space="preserve"> with a set of Sustainable Development Goals (SDGs) at its core. The SDGs are 17 global goals with 169 targets focused on addressing the most urgent economic, social and environmental challenges by 2030. 
Iluka seeks to contribute to the fulfillment of the goals through:
- Direct business activities: Minerals produced, the way in which the company operates.
- Economic and social contributions: Payment of taxes and royalties, direct and indirect employment opportunities created, spending on goods and services, and community investments made to support the business.
While lluka’s business activities contribute to all 17 goals, the company has focused on 10 goals where its activities make a more substantial impact. </t>
    </r>
  </si>
  <si>
    <t>Goal</t>
  </si>
  <si>
    <t>Description</t>
  </si>
  <si>
    <t xml:space="preserve">Demonstrating Iluka's contribution </t>
  </si>
  <si>
    <t xml:space="preserve">3. Good health and wellbeing
</t>
  </si>
  <si>
    <t xml:space="preserve">Ensure healthy lives and promote wellbeing for all at all ages
</t>
  </si>
  <si>
    <t xml:space="preserve">2024 Annual Report – Sustainability report – Health, safety and wellbeing, page 31
</t>
  </si>
  <si>
    <t xml:space="preserve">4. Quality education
</t>
  </si>
  <si>
    <t xml:space="preserve">Ensure inclusive and equitable quality education and promote lifelong learning opportunities for all
</t>
  </si>
  <si>
    <t xml:space="preserve">2024 Annual Report – Sustainability report – Our people, page 32
</t>
  </si>
  <si>
    <t xml:space="preserve">6. Clean water and sanitation
</t>
  </si>
  <si>
    <t xml:space="preserve">Ensure availability and sustainable management of water and sanitation for all
</t>
  </si>
  <si>
    <t xml:space="preserve">2024 Annual Report – Sustainability report – Environmental management, page 34
</t>
  </si>
  <si>
    <t xml:space="preserve">8. Decent work and economic growth
</t>
  </si>
  <si>
    <t xml:space="preserve">Promote sustained, inclusive and sustainable economic growth, full productive employment and decent work for all
</t>
  </si>
  <si>
    <t xml:space="preserve">2024 Annual Report – Sustainability report – Our people, page 32
2024 Annual Report – Sustainability report – Communities and Indigenous relations, page 33
</t>
  </si>
  <si>
    <t xml:space="preserve">9. Industry, innovation and infrastructure
</t>
  </si>
  <si>
    <t xml:space="preserve">Build resilient infrastructure, promote inclusive and sustainable industrialisation, and foster innovation 
</t>
  </si>
  <si>
    <t xml:space="preserve">2024 Annual Report – Strategy and business model, page 13
2024 Annual Report – Sustainability report – Communities and Indigenous relations, page 33
2024 Sustainability Data Book – Partnerships and collaborations tab
</t>
  </si>
  <si>
    <t xml:space="preserve">11. Sustainable cities and communities
</t>
  </si>
  <si>
    <t xml:space="preserve">Make cities and human settlements inclusive, safe, resilient and sustainable
</t>
  </si>
  <si>
    <t xml:space="preserve">2024 Annual Report – Sustainability report – Our people, page 32
2024 Annual Report – Sustainability report – Communities and Indigenous relations, page 33
</t>
  </si>
  <si>
    <t xml:space="preserve">12. Responsible consumption and production
</t>
  </si>
  <si>
    <t xml:space="preserve">Ensure sustainable consumption and production patterns
</t>
  </si>
  <si>
    <t xml:space="preserve">2024 Annual Report – Sustainability report – Environmental management, page 34
2024 Annual Report – Sustainability report – Climate change response, page 36
2024 Annual Report – Sustainability report – Product stewardship, page 42
</t>
  </si>
  <si>
    <t xml:space="preserve">13. Climate action
</t>
  </si>
  <si>
    <t xml:space="preserve">Take urgent action to combat climate change and its impacts
</t>
  </si>
  <si>
    <t xml:space="preserve">2024 Annual Report – Sustainability report – Climate change response, page 36
2024 Sustainability Data Book – Climate-related disclosures
</t>
  </si>
  <si>
    <t xml:space="preserve">15. Life on land
</t>
  </si>
  <si>
    <t xml:space="preserve">Protect, restore and promote sustainable use of terrestrial ecosystems, sustainably manage forests, combat desertification, and halt and reverse land degradation and halt biodiversity loss
</t>
  </si>
  <si>
    <t xml:space="preserve">2024 Annual Report – Sustainability report – Environmental management, page 34
2024 Annual Report – Sustainability report – Rehabilitation and closure, page 35
</t>
  </si>
  <si>
    <t xml:space="preserve">17. Partnerships for the goals
</t>
  </si>
  <si>
    <t xml:space="preserve">Strengthen the means of implementation and revitalise the Global Partnership for Sustainable Development
</t>
  </si>
  <si>
    <t xml:space="preserve">2024 Sustainability Data Book – Stakeholders tab
2024 Sustainability Data Book – Partnerships and collaborations tab
</t>
  </si>
  <si>
    <t xml:space="preserve">Stakeholders  </t>
  </si>
  <si>
    <t xml:space="preserve">As an international supplier of critical minerals, Iluka has a diverse range of stakeholders with varying interests, expectations and concerns. Guided by the Iluka Code of Conduct, Social Performance Standard and associated procedures, the company's objective is to meaningfully engage with all stakeholders across the different geographies and markets in which Iluka operates. Information obtained through continuous engagement enables Iluka to understand stakeholder concerns, identify and manage risk and material issues, and seek opportunities to add value. It also provides input to the company's annual sustainability materiality assessment. All Iluka sites and projects are required to maintain stakeholder engagement plans, which include stakeholder mapping that is regularly reviewed in terms of issues, impact and influence. Planned engagement activities are shaped by business activities, identified social risks, and the needs and interests of stakeholders. </t>
  </si>
  <si>
    <t>Stakeholder</t>
  </si>
  <si>
    <t>Purpose of engagement</t>
  </si>
  <si>
    <t>Engagement approach</t>
  </si>
  <si>
    <t>Frequency of engagement</t>
  </si>
  <si>
    <t>Customers</t>
  </si>
  <si>
    <t xml:space="preserve">Engagement with companies and markets that buy Iluka's products.
Topics of interest include:
- Product quality, consistency, competitive cost, contracts and reliability
- Ethical and responsible sourcing
- ESG, including human rights, approaches, performance and impacts
- Research and development
- Opportunities to partner long-term
- Business continuity
</t>
  </si>
  <si>
    <t xml:space="preserve">- Site visits, meetings and personal communications
- Tenders and contract negotiations
- Participation in research, benchmarking assessments, surveys and questionnaires
- Iluka website
</t>
  </si>
  <si>
    <t>Frequently through a regular schedule and as required</t>
  </si>
  <si>
    <t>Employees and contractors</t>
  </si>
  <si>
    <t xml:space="preserve">Engagement with employees is focused on information sharing and engagement in the business.
Topics of interest include:
- Ensuring a safe, healthy, respectful and inclusive work environment
- Remuneration, benefits, recognition and career development
- Workplace conditions and rosters
- Purpose and strategic direction of the business
- Responsible business practices
</t>
  </si>
  <si>
    <t xml:space="preserve">- Iluka Code of Conduct, values, corporate plan, policies and standards 
- Iluka intranet, emails and web-based forums such as Teams
- Conversations between leaders, managers and employees
- Meetings, presentations and forums
- Iluka training and development programs
- Performance review process and engagement surveys
- Social events, fundraisers and volunteering
</t>
  </si>
  <si>
    <t>Daily, weekly, monthly, quarterly, half yearly and annually depending on the engagement channel</t>
  </si>
  <si>
    <t>Financial community including shareholders, creditors, new investors and analysts</t>
  </si>
  <si>
    <t xml:space="preserve">Engagement with the financial community to ensure fair market valuation of Iluka Resources Limited, confidence in investment decisions, and long-term viable market opportunities.
Topics of interest include:
- Responsible business practices
- Business strategy and risk management
- Delivery of safe, consistent and positive financial returns
- Capital allocation and growth
- Operational and ESG performance, impacts and disclosures
- Climate change responses
</t>
  </si>
  <si>
    <t xml:space="preserve">- Iluka’s corporate reporting suite
- Quarterly and half yearly reports, ASX announcements, share registry information
- Site visits, meetings, road shows, briefings, industry and conference presentations, and personal communications
- Participation in benchmarking assessments and questionnaires
</t>
  </si>
  <si>
    <t>Governments and regulators including national, state and territory, regional and local jursidictions</t>
  </si>
  <si>
    <t xml:space="preserve">Engagement with governments and regulators to build and maintain relationships and ensure a mutual understanding of policy, regulation and development implications. Also in shared interests in project development.  
Topics of interest include:
- Regulatory and legal compliance
- Responsible business conduct 
- Occupational safety
- Socio-economic contributions and investment
- Environmental and cultural heritage protection
- Climate change responses
- Employment and procurement 
- Shared arrangement with Australian Government on the Eneabba rare earths refinery project
 </t>
  </si>
  <si>
    <t xml:space="preserve">- Site visits, briefings, meetings and personal communications
- Conformance audits
- Regulatory filings and responses to requests for information
- Participation in legislation and policy developments
</t>
  </si>
  <si>
    <t>Industry peers and associations</t>
  </si>
  <si>
    <t xml:space="preserve">Engagement with peers and industry associations to share lessons, build knowledge and contribute to best practices.
Topics of interest include:
- Policy and global developments
- ESG practices and product stewardship
- Industry reputation and legacy
</t>
  </si>
  <si>
    <t xml:space="preserve">- Participation in industry committees, working groups, forums and conferences
- Regular meetings and personal communications
</t>
  </si>
  <si>
    <t>Local communities</t>
  </si>
  <si>
    <t>Engagement with local communities that have interests in or are impacted by Iluka's business activities.  
Topics of interest include:
- Safe and healthy operations 
- Employment, procurement and business development opportunities
- Socio-economic and environmental impact management
- Community investment
- Engagement, complaints and grievance management</t>
  </si>
  <si>
    <r>
      <rPr>
        <sz val="11"/>
        <color rgb="FF000000"/>
        <rFont val="Calibri"/>
        <family val="2"/>
      </rPr>
      <t xml:space="preserve">- Face-to-face interactions, telephone conversations
- Community meetings and forums, community-based initiatives
- Newsletters and web-based information via Iluka engagement website </t>
    </r>
    <r>
      <rPr>
        <b/>
        <sz val="11"/>
        <color rgb="FF000000"/>
        <rFont val="Calibri"/>
        <family val="2"/>
      </rPr>
      <t xml:space="preserve">iluka.com/engage
</t>
    </r>
    <r>
      <rPr>
        <sz val="11"/>
        <color rgb="FF000000"/>
        <rFont val="Calibri"/>
        <family val="2"/>
      </rPr>
      <t xml:space="preserve">- Participation in social and environmental impact assessments, regional strategies and reviews 
- Complaints and grievance mechanisms
</t>
    </r>
  </si>
  <si>
    <t>Frequently through regular schedules and as required</t>
  </si>
  <si>
    <t>Non-government organisations, special interest groups and civil society</t>
  </si>
  <si>
    <t xml:space="preserve">Engagement with non-government organisations, special interest groups and civil society on specific issues relevant to their interests and information needs.
Topics of interest include:
- Responsible business conduct
- ESG approaches, performance and impacts
- Partnership opportunities
</t>
  </si>
  <si>
    <t xml:space="preserve">- Iluka’s corporate reporting suite
- Quarterly and half yearly reports, ASX announcements
- Face-to-face interactions, telephone conversations, meetings, community events
- Participation in social and environmental impact assessments, regional strategies and reviews 
- Complaints and grievance mechanisms
</t>
  </si>
  <si>
    <t>Quarterly, half yearly and annually depending on the engagement channel, and as required</t>
  </si>
  <si>
    <t>Research, development and educational partners</t>
  </si>
  <si>
    <t xml:space="preserve">Engagement with research, development and educational partners to further understanding, build capability, and adopt best practices. 
Topics of interest include:
- Research, development, partnership, collaboration and investment opportunities
- Financial and in-kind support
- Training and scholarship sponsorships 
- Placement opportunities for graduates and apprentices
</t>
  </si>
  <si>
    <t xml:space="preserve">- Face-to-face interactions, telephone conversations, meetings
- Attendance at conferences and events
- Sponsorship of the Iluka Chair position at Murdoch University
</t>
  </si>
  <si>
    <t>Frequently and as required</t>
  </si>
  <si>
    <t>Suppliers</t>
  </si>
  <si>
    <t xml:space="preserve">Engagement with suppliers to secure reliable supplies of goods and services.
Topics of interest include:
- Fair and competitive terms and conditions and prompt payment
- Responsible business conduct
- Ethical and responsible sourcing
- Employment and procurement opportunities
- Business continuity
</t>
  </si>
  <si>
    <t xml:space="preserve">- Out to market approaches, discussions and briefings
- Contractual agreements
- Participation in surveys and questionnaires
</t>
  </si>
  <si>
    <t xml:space="preserve">Traditional Owners and Indigenous peoples
</t>
  </si>
  <si>
    <t xml:space="preserve">Engagement with Traditional Owners and Indigenous peoples who have interests in and are impacted by Iluka's business activities.  
Topics of interest include: 
- Agreements, land access and land management
- Community health and safety
- Cultural heritage and environmental protection 
- Socio-economic and environmental impact management
- Community investment
- Employment, procurement and business development opportunities
- Engagement, complaints and grievance management
</t>
  </si>
  <si>
    <r>
      <rPr>
        <sz val="11"/>
        <color rgb="FF000000"/>
        <rFont val="Calibri"/>
        <family val="2"/>
      </rPr>
      <t xml:space="preserve">- Face-to-face interactions, telephone conversations
- Community meetings and forums, community-based initiatives
- Newsletters and web-based information via Iluka engagement portal </t>
    </r>
    <r>
      <rPr>
        <b/>
        <sz val="11"/>
        <color rgb="FF000000"/>
        <rFont val="Calibri"/>
        <family val="2"/>
      </rPr>
      <t xml:space="preserve">iluka.com/engage
</t>
    </r>
    <r>
      <rPr>
        <sz val="11"/>
        <color rgb="FF000000"/>
        <rFont val="Calibri"/>
        <family val="2"/>
      </rPr>
      <t xml:space="preserve">- Participation in social and environmental impact assessments, regional strategies and reviews 
- Complaints and grievance mechanisms
</t>
    </r>
  </si>
  <si>
    <r>
      <rPr>
        <sz val="11"/>
        <color rgb="FF000000"/>
        <rFont val="Calibri"/>
        <family val="2"/>
        <scheme val="minor"/>
      </rPr>
      <t xml:space="preserve">Iluka acknowledges the diversity of Indigenous cultures and uses the terminology Indigenous peoples' territories, cultures and histories when talking in a global context. Iluka’s Australian operations are located on the traditional lands of seven different Traditional Owner groups. Iluka currently has two formal agreements in place with Traditional Owners and a number in development. 
</t>
    </r>
    <r>
      <rPr>
        <b/>
        <sz val="11"/>
        <color rgb="FF000000"/>
        <rFont val="Calibri"/>
        <family val="2"/>
        <scheme val="minor"/>
      </rPr>
      <t xml:space="preserve">FAR WEST COAST NATIVE TITLE HOLDERS
</t>
    </r>
    <r>
      <rPr>
        <sz val="11"/>
        <color rgb="FF000000"/>
        <rFont val="Calibri"/>
        <family val="2"/>
        <scheme val="minor"/>
      </rPr>
      <t xml:space="preserve">Iluka maintains an ongoing relationship with the Traditional Owners at its Jacinth-Ambrosia operations in South Australia. The relationship is underpinned by the Native Title Mining Agreement (NTMA) with the Far West Coast (FWC) Native Title holders which has been in place since December 2007. 
The FWC Native Title Holders and communities are represented by the FWC Liaison Committee. The Committee meets quarterly to discuss all NTMA-related engagement, operational updates for the Jacinth-Ambrosia mine, any community visits and regular engagement activities. Iluka's Managing Director maintains a close relationship with the FWC, alongside the Jacinth-Ambrosia mine Operations Manager. Meanwhile, Iluka's Indigenous Relations Officer for the Jacinth-Ambrosia mine plays a leading role in the engagement of Aboriginal employees and contractors on site.
</t>
    </r>
    <r>
      <rPr>
        <b/>
        <sz val="11"/>
        <color rgb="FF000000"/>
        <rFont val="Calibri"/>
        <family val="2"/>
        <scheme val="minor"/>
      </rPr>
      <t xml:space="preserve">
YUED PEOPLE
</t>
    </r>
    <r>
      <rPr>
        <sz val="11"/>
        <color rgb="FF000000"/>
        <rFont val="Calibri"/>
        <family val="2"/>
        <scheme val="minor"/>
      </rPr>
      <t xml:space="preserve">In Western Australia, Iluka enjoys a formalised partnership with the Yued People, including a voluntary co-operation agreement in place for Iluka’s Cataby mine. The agreement was first established in 2019 and demonstrates a relationship built on consultation, cooperation and understanding. Iluka has undertaken numerous Aboriginal cultural heritage surveys in partnership with the Yued People at Cataby, and Iluka continues to seek out opportunities to develop its understanding of the local cultural landscape in greater detail.   
A bi-annual meeting of a joint Iluka-Yued Implementation Committee acts as a forum for discussion on a number of matters including employment, training and business opportunities for Yued People at Cataby, its mining operations and any effects on Yued People, including environmental impacts, mine closure and rehabilitation, and implementation of cultural heritage protocols.
Iluka continues to support initiatives for potential job opportunities for Yued People, including the local 'Drive to the Future' youth driving program operated in partnership with the Wheatbelt Driving School and job-ready training programs operated through TAFE WA.
</t>
    </r>
    <r>
      <rPr>
        <b/>
        <sz val="11"/>
        <color rgb="FF000000"/>
        <rFont val="Calibri"/>
        <family val="2"/>
        <scheme val="minor"/>
      </rPr>
      <t xml:space="preserve">YAMATJI SOUTHERN REGIONAL ABORIGINAL CORPORATION
</t>
    </r>
    <r>
      <rPr>
        <sz val="11"/>
        <color rgb="FF000000"/>
        <rFont val="Calibri"/>
        <family val="2"/>
        <scheme val="minor"/>
      </rPr>
      <t xml:space="preserve">In the Mid West region in Western Australia, Iluka continues to develop its relationship with the Yamatji People, the Traditonal Owners of the land on which the Eneabba rare earths refinery and Narngulu mineral separation plant are located. Iluka conducts regular consultation with the community and participates in engagement initiatives with the Yamatji Southern Regional Corporation (YSRC) and its membership. Recently, Iluka enjoyed the opportunity to work closely with members of the YSRC Southern Cultural Committee to bestow a traditional Wilunyu name on Eneabba's new camp facilities. The name, 'Ngulya', was chosen by members of the Southern Cultural Committee in recognition of the camp's layout and its similarity to the tail feathers of the Black Cockatoo species found throughout the region.
Engagement with the Yamatji Southern Regional Corporation toward a Memorandum of Understanding between the two parties continues, and Iluka looks forward to progressing this agreement further in 2025.
</t>
    </r>
  </si>
  <si>
    <t xml:space="preserve">Partnerships and collaborations </t>
  </si>
  <si>
    <t xml:space="preserve">Initiative </t>
  </si>
  <si>
    <t>Iluka's engagement focus</t>
  </si>
  <si>
    <t xml:space="preserve">ACS Foundation, Australia 
</t>
  </si>
  <si>
    <t xml:space="preserve">Since 2018, Iluka has partnered with the ACS Foundation, an initiative of the Australian Computer Society, to provide career opportunities and guidance for aspiring technology professionals. Iluka’s four ACS foundation graduates are embedded in Iluka's IT function, providing students with experience in a dynamic corporate environment, developing business networks and learning new skills. In turn, Iluka benefits from the students' talent and fresh ideas, while providing opportunities to enhance their careers.
</t>
  </si>
  <si>
    <t xml:space="preserve">Chamber of Minerals and Energy Western Australia (CMEWA), Western Australia
</t>
  </si>
  <si>
    <t xml:space="preserve">As a member of the CMEWA, the peak resources sector representative body in Western Australia, Iluka participates in various working groups and committees. 
</t>
  </si>
  <si>
    <t xml:space="preserve">Clontarf Foundation, Australia
</t>
  </si>
  <si>
    <t>Iluka has enjoyed a proactive partnership with the Clontarf Foundation throughout 2024, continuing to build on a relationship that was first established in 2011. Throughout the year, Iluka has engaged with a number of Clontarf Academies in Western Australia and South Australia and has attended a range of Foundation events, including Employment Forums held in Perth, Geraldton and Bunbury, the annual Wadjemup Football Carnival and the annual Cricket Carnival. Additionally, Iluka has hosted a number of site visits for Clontarf students at both the Cataby and Capel operations and welcomed the Foundation's participation in the Iluka NAIDOC Week celebrations for 2024. The positive partnership between the Clontarf Foundation and Iluka continues to provide students with access to employment opportunities, with five Clontarf alumni holding long-term roles in the Iluka workforce during 2024.</t>
  </si>
  <si>
    <t xml:space="preserve">     </t>
  </si>
  <si>
    <t xml:space="preserve">Cooperative Research Centre for Transformations in Mining Economies (CRC TiME), Australia
</t>
  </si>
  <si>
    <t xml:space="preserve">The CRC TiME was initiated in early 2020 and supports sustained research and stakeholder collaboration towards improving mine closure outcomes. Iluka continued its participation with TiME, supporting two projects in 2024: 'Mine Pit Lake Assessment and Management: A National Initiative to Support Mine Closure and Regional Opportunities' and 'Broadening NPV through a multi-criteria optimisation framework.'
</t>
  </si>
  <si>
    <t xml:space="preserve">Dandelions Western Australia
</t>
  </si>
  <si>
    <t xml:space="preserve">Giving back to the communities in which it operates, Iluka supports Dandelions WA by providing essential back-to-school items for students facing hardship in the Mid West and South West regions of Western Australia, helping to promote dignity, health, acceptance and opportunity. 
</t>
  </si>
  <si>
    <t xml:space="preserve">FAWNA Inc. (Fostering and Assistance for Wildlife Needing Aid), Western Australia
</t>
  </si>
  <si>
    <t xml:space="preserve">Iluka continues to support FAWNA's efforts to care for native fauna requiring aid such as the threatened Western Ringtail Possum by providing access to land and facilities at the Capel Wetlands.
</t>
  </si>
  <si>
    <t xml:space="preserve">Foodbank, Western Australia
</t>
  </si>
  <si>
    <t xml:space="preserve">Giving back to the communities in which it operates, Iluka has supported Foodbank WA since 2020, enabling the Geraldton branch to materially increase its food distribution services across the Mid West region. Iluka employees also volunteer in the kitchen and warehouse facilities at Foodbank's Centre for Hunger Relief in Perth.
</t>
  </si>
  <si>
    <t xml:space="preserve">Future Female Leaders, Western Australia
</t>
  </si>
  <si>
    <t xml:space="preserve">Iluka joined the Future Female Leaders program to mentor female high school students in Western Australia, providing essential knowledge and skills to enable effective leadership and future career success. Iluka's mentors work in STEM roles at various locations across the business.
</t>
  </si>
  <si>
    <t xml:space="preserve">Harry Butler Institute, Murdoch University, Western Australia
</t>
  </si>
  <si>
    <t xml:space="preserve">Iluka has partnered with Murdoch University's Harry Butler Institute since 2019 to conduct biodiversity and ecological research projects, such as the Carnaby Cockatoo project in the Cataby region and an aquatic assessment of the Capel Wetland's ecological values. The partnership also involves sponsorship of the Iluka Chair in Vegetation Science and Biogeography renewed in 2024 for another two years. The Chair is occupied by Professor Laco (Ladislav) Mucina. Iluka’s ongoing sponsorship of the Iluka Chair continues to yield scientific knowledge in biodiversity through scientific publications. The Harry Butler Institute also conducted a preliminary hydrological assessment of the Capel Wetlands during 2023.
</t>
  </si>
  <si>
    <t>Heavy Industry Low-carbon Transition Cooperative Research Centre (HILT-CRC)</t>
  </si>
  <si>
    <t xml:space="preserve">In 2024, Iluka joined the Heavy Industry Low-carbon Transition Cooperative Research Centre to derisk decarbonisation in heavy industry. Iluka’s primary interest in this collaboration lies in exploring hydrogen use and its associated supply chain. Additionally, the partnership extends to investigating potential lower-carbon solutions for industrial process heating, aligning with our commitment to reducing carbon emissions.
</t>
  </si>
  <si>
    <t xml:space="preserve">Kings Park Science, Botanic Gardens and Parks Authority (BGPA), Western Australia
</t>
  </si>
  <si>
    <t xml:space="preserve">Iluka has ongoing research projects with Kings Park Science at Kings Park including the pollination biology of restored vegetation, the provenance effect of seed collection for restoration with changing climate, and the soil microbiology of rehabilitated mine sites. The latter project is part of a larger research program comparing the soil microbiology of post-mining and natural ecosystems, in collaboration with other mining companies and the Australian Microbiome Initiative.
</t>
  </si>
  <si>
    <t xml:space="preserve">NSW Minerals Council, New South Wales
</t>
  </si>
  <si>
    <t xml:space="preserve">As a member of the NSW Minerals Council, an industry association representing the the minerals industry in New South Wales, Iluka participates in various working groups and committees. 
</t>
  </si>
  <si>
    <t xml:space="preserve">Rare Earths Industry Association (REIA)
</t>
  </si>
  <si>
    <t xml:space="preserve">The REIA represents the global rare earth elements industry, providing a forum for the cooperation and exchange of information and innovations. Iluka joined REIA in 2022. 
</t>
  </si>
  <si>
    <t xml:space="preserve">SHINE, Western Australia
</t>
  </si>
  <si>
    <t xml:space="preserve">
Iluka has continued its engagement with SHINE in 2024. SHINE supports girls and young women engaged in primary and secondary school, providing opportunities to develop the soft skills and obtain the experience necessary to thrive in the workforce. Iluka has welcomed SHINE students and alumni to its operations in the Mid West, conducting both work experience and site tours. </t>
  </si>
  <si>
    <t>STARS Foundation, Australia</t>
  </si>
  <si>
    <t xml:space="preserve">
Iluka strengthened its emerging partnership with the STARS Foundation in 2024, providing encouragement to Aboriginal and Torres Strait Islander girls and young women. Additionally, Iluka enjoyed participation by the STARS Foundation in Iluka's NAIDOC Week celebration for 2024. </t>
  </si>
  <si>
    <t xml:space="preserve">South Australian Chamber of Mines and Energy (SACOME), South Australia
</t>
  </si>
  <si>
    <t xml:space="preserve">As a member of SACOME, the peak industry body representing companies with interests in the South Australian minerals, energy, extractive and petroleum sectors, Iluka participates in various working groups and committees. 
</t>
  </si>
  <si>
    <t xml:space="preserve">The University of Western Australia (UWA)
</t>
  </si>
  <si>
    <t xml:space="preserve">Iluka maintains links with researchers and PhD students at UWA’s School of Biological Sciences and School of Agriculture and Environment on projects related to mine rehabilitation. The company currently supports a PhD project assessing the carbon sequestration potential of Iluka's IMG co-product's use in ameliorating agricultural soils. 
</t>
  </si>
  <si>
    <t xml:space="preserve">University of Reading, United Kingdom
</t>
  </si>
  <si>
    <t xml:space="preserve">Iluka has partnered with leading University of Reading researchers on a project investigating the nutritional sustainability of post-mining soils with native revegetation at the Eneabba site. 
</t>
  </si>
  <si>
    <t xml:space="preserve">Virginia Tech, Virginia
</t>
  </si>
  <si>
    <t xml:space="preserve">Iluka has maintained a cooperative research partnership with the Department of Crop and Soil Environmental Sciences at Virginia Tech (formerly Virginia Polytechnic Institute and State University) since 2004. Research has included: management and analysis of crop rotation, yields and farming practices; native species revegetation trials; post-mining soil reconstruction research; and a trial to determine the net effects of mining on post-disturbance water quality.  
</t>
  </si>
  <si>
    <t xml:space="preserve">WA Mining Club, Western Australia
</t>
  </si>
  <si>
    <t xml:space="preserve">Iluka has partnered with the WA Mining Club since 2020 to offer scholarship opportunities in metallurgy, chemical engineering and mechanical / electrical engineering. As well as receiving financial assistance towards their last year of study, the scholarship recipients are provided with exposure to the critical minerals industry at Iluka's operational sites and are mentored by Iluka’s production metallurgists and experienced engineers. 
</t>
  </si>
  <si>
    <t xml:space="preserve">Zircon Industry Association (ZIA)
</t>
  </si>
  <si>
    <t xml:space="preserve">Iluka is a foundation member of the ZIA, which provides a forum for the cooperation and exchange of ideas and information on scientific and technical matters related to the zircon value chain. 
</t>
  </si>
  <si>
    <t xml:space="preserve">2024 Materiality assessment and topics  </t>
  </si>
  <si>
    <t xml:space="preserve">Iluka completes a sustainability materiality assessment every year to determine what is most important to Iluka’s stakeholders and business, and to ensure the company focuses on these material topics in its public reporting. Guided by the GRI Reporting Principles, the 2024 assessment combined feedback from internal Iluka subject matter specialists and senior leaders, together with an understanding of stakeholder expectations and the consideration of external influences. The assessment results were reviewed and endorsed by the Iluka Executive and Board Sustainability Committee. The table below presents the 2024 material topics.  
</t>
  </si>
  <si>
    <t xml:space="preserve">2024 Material topic 
(listed in alphabetical order)
</t>
  </si>
  <si>
    <t>Importance to the Iluka business</t>
  </si>
  <si>
    <t xml:space="preserve">Reference location in publicly available Iluka sources </t>
  </si>
  <si>
    <t xml:space="preserve">Business integrity
 </t>
  </si>
  <si>
    <t xml:space="preserve">Iluka’s governance systems and responsible business practices are essential to maintaining the trust and confidence of our people, business partners and external stakeholders. It’s important that that Iluka's people adhere to high levels of integrity, accountability and transparency.  </t>
  </si>
  <si>
    <t xml:space="preserve">2024 Corporate Governance Statement
2024 Annual Report – Directors' report, page 51
2024 Annual Report – Sustainability report – Sustainability at Iluka, page 30
2024 Sustainability Data Book – Conduct and compliance tab
https://www.iluka.com/sustainability/
</t>
  </si>
  <si>
    <t xml:space="preserve">Business strategy
</t>
  </si>
  <si>
    <t xml:space="preserve">It is essential the company delivers on its business strategy, including growth strategies, while maintaining operational efficiencies, to ensure sustainable and reliable supply of products. Iluka’s focus remains on ensuring the resilience of the business to adapt and continue during global and regional challenges. </t>
  </si>
  <si>
    <t xml:space="preserve">2024 Annual Report – Chairman's and Managing Director's review, page 8; Strategy and business model, page 13
</t>
  </si>
  <si>
    <t xml:space="preserve">Climate strategy
</t>
  </si>
  <si>
    <t xml:space="preserve">As the world moves toward a lower-carbon future, the way Iluka manages its emissions footprint and builds resilience to climate-related risks will continue to be of interest to many stakeholders. Expectations continue, especially on replacing high carbon/energy intensive sources with reliable lower-carbon energy options, the financial impact on the business strategy and ensuring transparent disclosures. </t>
  </si>
  <si>
    <t xml:space="preserve">2024 Annual Report – Sustainability report – Climate change response, page 36
2024 Sustainability Data Book –  Energy and emissions tab; Climate-related disclosures
https://www.iluka.com/sustainability/
</t>
  </si>
  <si>
    <t>Community and Indigenous relationships</t>
  </si>
  <si>
    <t xml:space="preserve">Developing strong and lasting relationships enables Iluka to engage meaningfully with communities and partner to make a positive difference while minimising and managing potential impacts and pursuing growth opportunities. This includes aspects relating to Iluka's operations, stakeholder agreements, local procurement and recruitment, and cultural and heritage matters to support current and future business. </t>
  </si>
  <si>
    <t>2024 Annual Report – Sustainability report – Communities and Indigenous relations, page 33
2024 Sustainability Data Book – Traditional Owner agreements tab
2024 Sustainability Data Book – Social and economic tab
https://www.iluka.com/sustainability/</t>
  </si>
  <si>
    <t>Cybersecurity</t>
  </si>
  <si>
    <t xml:space="preserve">Iluka is focused on maintaining robust cybersecurity and information management systems to safeguard against information security breaches and disruptions. Proactive strategies employed provide interna and external stakeholders confidence we are managing potential threats.  
</t>
  </si>
  <si>
    <t>2024 Annual Report - Business Risk Management, page 43</t>
  </si>
  <si>
    <t>Environmental management</t>
  </si>
  <si>
    <t xml:space="preserve">It is essential that Iluka maintains responsible environmental stewardship in the regions in which we operate. Supported by good governance, systems and processes, we continually assess and monitor our performance to minimise our impacts and protect the integrity and conservation values of biodiverse and ecologically sensitive environments. </t>
  </si>
  <si>
    <t xml:space="preserve">2024 Annual Report – Sustainability report – Environmental management, page 34
2024 Sustainability Data Book – Biodiversity and closure tab
https://www.iluka.com/sustainability/
</t>
  </si>
  <si>
    <t>Financial performance</t>
  </si>
  <si>
    <t xml:space="preserve">The resources we mine and process are a significant source of value for Iluka, our workforce, and the regions we operate in. Stakeholders look to the distribution of economic value generated from our activities.  
</t>
  </si>
  <si>
    <t>2024 Annual Report – Financial statements, page 82
2024 Annual Report – Sustainability report – Communities and Indigenous relations, page 33
2024 Sustainability Data Book – Social and economic tab</t>
  </si>
  <si>
    <t>Health, safety and wellbeing</t>
  </si>
  <si>
    <t xml:space="preserve">The health, safety and security of Iluka's people and operations is paramount. A healthy and safe workforce ensures business continuity, and contributes to engagement and productivity. Iluka continues to focus on reducing exposures to health and safety risks, and improving wellbeing. </t>
  </si>
  <si>
    <t>2024 Annual Report – Sustainability report – Health, safety and wellbeing, page 31
2024 Annual Report – Sustainability report – Our people, page 32
2024 Sustainability Data Book – Health and safety tab
https://www.iluka.com/sustainability/</t>
  </si>
  <si>
    <t xml:space="preserve">Human rights
</t>
  </si>
  <si>
    <t xml:space="preserve">Iluka is committed to respecting human rights and seeks to prevent or mitigate any negative impacts and maximise any positive impacts in Iluka’s operations or activities. Stakeholder interest remains in our due diligence processes and mitigation strategies, especially across the supply chain.  
</t>
  </si>
  <si>
    <t xml:space="preserve">2024 Annual Report – Sustainability report – Communities and Indigenous relations, page 33
Modern Slavery Statement
https://www.iluka.com/sustainability/
</t>
  </si>
  <si>
    <t xml:space="preserve">Product stewardship
</t>
  </si>
  <si>
    <t xml:space="preserve">Iluka promotes safe and responsible production and use and disposal of its products and co-products throughout their lifecycle. Customers and investors continue to seek assurance of responsible sourcing of minerals in supply chains, and are showing preferences for trusted business partners.  
</t>
  </si>
  <si>
    <t xml:space="preserve">2024 Annual Report – Sustainability report – Product stewardship, page 42
https://www.iluka.com/products-markets/
</t>
  </si>
  <si>
    <t xml:space="preserve">Radiation
</t>
  </si>
  <si>
    <t xml:space="preserve">Iluka maintains a solid understanding of and system for managing the radiation-related risks of its products and communicates transparently with stakeholders, who expect competency in materials handling and managing exposures. </t>
  </si>
  <si>
    <t>2024 Annual Report – Sustainability report – Radiation management, page 33
https://www.iluka.com/sustainability/</t>
  </si>
  <si>
    <t>Regulatory landscape</t>
  </si>
  <si>
    <t xml:space="preserve">The regulatory landscape in which Iluka operates continues to evolve across environmental, social and governance areas. It is essential that Iluka keeps pace with increasing compliance and stakeholder expectations necessary to deliver on the business strategy, maintain operational excellence and support its licence to operate. 
</t>
  </si>
  <si>
    <t xml:space="preserve">2024 Annual Report - Sustainability report, page 30
2024 Sustainability Data Book - Conduct and compliance tab
https://www.iluka.com/sustainability/
</t>
  </si>
  <si>
    <t>Rehabilitation and closure</t>
  </si>
  <si>
    <t xml:space="preserve">The way in which Iluka plans for and executes progressive rehabilitation and final closure activities of its assets must consider financial, socio-economic, environmental and legacy matters that meet stakeholder expectations. This is essential to Iluka's reputation and continuing licence to operate, especially as new local stakeholders interact with the company. </t>
  </si>
  <si>
    <t>2024 Annual Report – Sustainability report – Rehabilitation and closure, page 35
2024 Sustainability Data Book – Biodiversity and land tab
https://www.iluka.com/sustainability/</t>
  </si>
  <si>
    <t xml:space="preserve">Tailings management
</t>
  </si>
  <si>
    <t xml:space="preserve">Stakeholders continue to seek reassurance that Iluka manages tailings storage facilities and waste to the highest standards. Iluka is focused on maintaining transparency about risks, integrity controls and performance. </t>
  </si>
  <si>
    <t xml:space="preserve">2024 Annual Report – Sustainability report – Tailings, page 35
2024 Sustainability Data Book – Tailings facilities tab
https://www.iluka.com/sustainability/
</t>
  </si>
  <si>
    <t xml:space="preserve">Technology
</t>
  </si>
  <si>
    <t xml:space="preserve">Applying new technologies and innovative solutions are vital to Iluka delivering on its business strategy, accessing new ore reserves and supporting decarbonisation efforts. It's important that Iluka demonstrates to local stakeholders the value that mining technology brings in minimising environmental and social impacts.   </t>
  </si>
  <si>
    <t xml:space="preserve">2024 Annual Report – Strategy and business model, page 13
2024 Annual Report – Projects, page 24
2024 Annual Report – Sustainability report – Climate change response, page 36
</t>
  </si>
  <si>
    <t xml:space="preserve">Water </t>
  </si>
  <si>
    <t xml:space="preserve">Iluka's operational performance depends on reliable access to quality water and the ability to responsibly manage available water sources. Water is a valuable resource and the company's management practices are of interest to communities, governments and regulators. </t>
  </si>
  <si>
    <t>2024 Annual Report – Sustainability report – Environmental management, page 34
2024 Sustainability Data Book – Water tab
https://www.iluka.com/sustainability/</t>
  </si>
  <si>
    <t>Workforce capability</t>
  </si>
  <si>
    <t xml:space="preserve">Iluka’s success is dependent on its people. Fostering an engaged, cohesive, diverse and inclusive work environment improves talent attraction and retention. Building the capability and skills of the workforce is essential to achieve Iluka's purpose and business strategy. 
</t>
  </si>
  <si>
    <t>2024 Annual Report – Sustainability report – Our people, page 32
2024 Sustainability Data Book – People tab
https://www.iluka.com/sustainability/</t>
  </si>
  <si>
    <t>Communities and economic contributions</t>
  </si>
  <si>
    <t>Social and economic</t>
  </si>
  <si>
    <t>Biodiversity and land management</t>
  </si>
  <si>
    <t>Biodiversity and closure</t>
  </si>
  <si>
    <t xml:space="preserve">Health and safety </t>
  </si>
  <si>
    <t>Workforce safety overview - Iluka Resources Limited</t>
  </si>
  <si>
    <t>Reactive metrics - Iluka Resources Limited</t>
  </si>
  <si>
    <t>Number workplace fatalities from safety incidents - Employees</t>
  </si>
  <si>
    <t>Number workplace fatalities from safety incidents - Contractors</t>
  </si>
  <si>
    <t>Total Recordable Injury Frequency Rate (TRIFR) - Total (employees and contractors)</t>
  </si>
  <si>
    <t>Total Recordable Injury Frequency Rate (TRIFR) - Employees</t>
  </si>
  <si>
    <t>Total Recordable Injury Frequency Rate (TRIFR) - Contractors</t>
  </si>
  <si>
    <t>Number recordable injuries</t>
  </si>
  <si>
    <t xml:space="preserve">Number of lost time injuries </t>
  </si>
  <si>
    <t>4*</t>
  </si>
  <si>
    <t>Lost Time Injury Frequency Rate (LTIFR) - Total (employees and contractors)</t>
  </si>
  <si>
    <t>Lost Time Injury Frequency Rate (LTIFR) - Employees</t>
  </si>
  <si>
    <t>Lost Time Injury Frequency Rate (LTIFR) - Contractors</t>
  </si>
  <si>
    <t>Number of Medical Treatment Injuries (MTI)</t>
  </si>
  <si>
    <t>Medical Treatment Injury Frequency Rate (MTIFR) - Total (employees and contractors)</t>
  </si>
  <si>
    <t xml:space="preserve">Number of first aid and minor injuries upgraded to restricted work case injuries </t>
  </si>
  <si>
    <t>Number of Serious Potential Incidents</t>
  </si>
  <si>
    <t>Serious Potential Incident Frequency Rate (SPIFR) - Total (employees and contractors)</t>
  </si>
  <si>
    <t>Serious Potential Incident Frequency Rate (SPIFR) - Employees</t>
  </si>
  <si>
    <t>Serious Potential Incident Frequency Rate (SPIFR) - Contractors</t>
  </si>
  <si>
    <t>Severity (number of days lost to injury)</t>
  </si>
  <si>
    <t>192*</t>
  </si>
  <si>
    <r>
      <t>484</t>
    </r>
    <r>
      <rPr>
        <vertAlign val="superscript"/>
        <sz val="11"/>
        <color theme="1"/>
        <rFont val="Calibri"/>
        <family val="2"/>
        <scheme val="minor"/>
      </rPr>
      <t>(a)</t>
    </r>
  </si>
  <si>
    <t>Severity rate - Total (employees and contractors)</t>
  </si>
  <si>
    <t>Number of psychosocial Level 3 and above incidents - Total (employees and contractors)</t>
  </si>
  <si>
    <t>(a) The severity result is attributed to two long-term shoulder strains that occurred early in 2022 and an increase in lost time injuries relating to sprains/strains and fractures</t>
  </si>
  <si>
    <t>*Lost time injury that occured in Dec 2023 escalated into an LTI June 2024</t>
  </si>
  <si>
    <t>Australian operations safety proactive metrics</t>
  </si>
  <si>
    <t>Total number of safety visits</t>
  </si>
  <si>
    <t xml:space="preserve">Rate of planned workplace inspections per employee per month </t>
  </si>
  <si>
    <t>Number of hazards reported</t>
  </si>
  <si>
    <t>Critical Control Verifications Ratio (CCC:CCFV)</t>
  </si>
  <si>
    <t>1.92:1</t>
  </si>
  <si>
    <t>2:1</t>
  </si>
  <si>
    <t>Safety injury types (percentage)</t>
  </si>
  <si>
    <t>Fractures/dislocations</t>
  </si>
  <si>
    <t>Open wound/cut/graze</t>
  </si>
  <si>
    <t>Sprains/strains</t>
  </si>
  <si>
    <t>Contusion/bruising</t>
  </si>
  <si>
    <t>Crush</t>
  </si>
  <si>
    <t>N/A</t>
  </si>
  <si>
    <t>Concussion</t>
  </si>
  <si>
    <t>Chemical contact</t>
  </si>
  <si>
    <t>Foreign body</t>
  </si>
  <si>
    <t>Shock</t>
  </si>
  <si>
    <t>Burn</t>
  </si>
  <si>
    <t>Irritation/Allergies</t>
  </si>
  <si>
    <t>Total</t>
  </si>
  <si>
    <t>Workforce health reactive metrics</t>
  </si>
  <si>
    <t>Number workplace fatalities from health incidents (number) - Employees</t>
  </si>
  <si>
    <t>Number workplace fatalities from health incidents (number) - Contractors</t>
  </si>
  <si>
    <t>Total Recordable Occupational Ilness Frequency Rate (TROIFR) - Total (employees and contractors)</t>
  </si>
  <si>
    <r>
      <t>Number confirmed occupational illness cases</t>
    </r>
    <r>
      <rPr>
        <vertAlign val="superscript"/>
        <sz val="11"/>
        <color theme="1"/>
        <rFont val="Calibri"/>
        <family val="2"/>
        <scheme val="minor"/>
      </rPr>
      <t>(a)</t>
    </r>
    <r>
      <rPr>
        <sz val="11"/>
        <color theme="1"/>
        <rFont val="Calibri"/>
        <family val="2"/>
        <scheme val="minor"/>
      </rPr>
      <t xml:space="preserve"> - Total (employees and contractors) </t>
    </r>
  </si>
  <si>
    <t xml:space="preserve">Number of occupational exposure level exceedances - Australian operations </t>
  </si>
  <si>
    <t>(a) Occupational illness include employee malaria or typhoid cases recorded as work-related if the employee or contractor contracted the illness while undertaking short-term assignments at international locations other than their usual place of work</t>
  </si>
  <si>
    <t xml:space="preserve">People </t>
  </si>
  <si>
    <t>2024 workforce distribution by Iluka country of presence</t>
  </si>
  <si>
    <t xml:space="preserve">Country </t>
  </si>
  <si>
    <r>
      <t>Employee headcount</t>
    </r>
    <r>
      <rPr>
        <b/>
        <vertAlign val="superscript"/>
        <sz val="12"/>
        <color theme="0"/>
        <rFont val="Calibri"/>
        <family val="2"/>
        <scheme val="minor"/>
      </rPr>
      <t>(a)</t>
    </r>
  </si>
  <si>
    <t>Headcount  distribution 
(%)</t>
  </si>
  <si>
    <t>Women 
(count)</t>
  </si>
  <si>
    <t>Men
(count)</t>
  </si>
  <si>
    <t>Under 30 
age group
(count)</t>
  </si>
  <si>
    <t>30-50 
age group
(count)</t>
  </si>
  <si>
    <t>51-60 
age group
(count)</t>
  </si>
  <si>
    <t>Over 60
age group
(count)</t>
  </si>
  <si>
    <t>Australia</t>
  </si>
  <si>
    <t>United States of America</t>
  </si>
  <si>
    <r>
      <t>Other</t>
    </r>
    <r>
      <rPr>
        <vertAlign val="superscript"/>
        <sz val="11"/>
        <color theme="1"/>
        <rFont val="Calibri"/>
        <family val="2"/>
        <scheme val="minor"/>
      </rPr>
      <t>(b)</t>
    </r>
  </si>
  <si>
    <t>(a) Employee headcount is for direct Iluka Resources employees as at 31 December of the relevant reporting year</t>
  </si>
  <si>
    <t>(b) Other includes Iluka employees based in China and Spain</t>
  </si>
  <si>
    <r>
      <t>2024 workforce by employment type</t>
    </r>
    <r>
      <rPr>
        <b/>
        <vertAlign val="superscript"/>
        <sz val="14"/>
        <color theme="1"/>
        <rFont val="Calibri"/>
        <family val="2"/>
        <scheme val="minor"/>
      </rPr>
      <t>(a)</t>
    </r>
    <r>
      <rPr>
        <b/>
        <sz val="14"/>
        <color theme="1"/>
        <rFont val="Calibri"/>
        <family val="2"/>
        <scheme val="minor"/>
      </rPr>
      <t xml:space="preserve"> and gender</t>
    </r>
  </si>
  <si>
    <t>Women</t>
  </si>
  <si>
    <t>Men</t>
  </si>
  <si>
    <t>Permanent - Total</t>
  </si>
  <si>
    <t>Permanent - Full-time</t>
  </si>
  <si>
    <t>Permanent - Part-time</t>
  </si>
  <si>
    <r>
      <t>Temporary</t>
    </r>
    <r>
      <rPr>
        <vertAlign val="superscript"/>
        <sz val="11"/>
        <color theme="1"/>
        <rFont val="Calibri"/>
        <family val="2"/>
        <scheme val="minor"/>
      </rPr>
      <t>(b)</t>
    </r>
    <r>
      <rPr>
        <sz val="11"/>
        <color theme="1"/>
        <rFont val="Calibri"/>
        <family val="2"/>
        <scheme val="minor"/>
      </rPr>
      <t xml:space="preserve"> </t>
    </r>
  </si>
  <si>
    <t>Total count</t>
  </si>
  <si>
    <t>Percentage</t>
  </si>
  <si>
    <r>
      <t>Other</t>
    </r>
    <r>
      <rPr>
        <b/>
        <vertAlign val="superscript"/>
        <sz val="12"/>
        <color theme="0"/>
        <rFont val="Calibri"/>
        <family val="2"/>
        <scheme val="minor"/>
      </rPr>
      <t>(c)</t>
    </r>
  </si>
  <si>
    <t>(a) Employment contract type is for direct Iluka Resources employees only</t>
  </si>
  <si>
    <t>(b) Temporary workforce includes fixed term and casual direct employees</t>
  </si>
  <si>
    <t>(c) Other includes Iluka employees based in China and Spain</t>
  </si>
  <si>
    <t xml:space="preserve">2024 workforce gender diversity by employee category </t>
  </si>
  <si>
    <t>Age group</t>
  </si>
  <si>
    <t>Total Iluka Resources Limited</t>
  </si>
  <si>
    <t>Women 
(%)</t>
  </si>
  <si>
    <t>Men 
(%)</t>
  </si>
  <si>
    <t>Iluka Resources Board</t>
  </si>
  <si>
    <r>
      <t>Executives and General Managers</t>
    </r>
    <r>
      <rPr>
        <vertAlign val="superscript"/>
        <sz val="11"/>
        <color theme="1"/>
        <rFont val="Calibri"/>
        <family val="2"/>
        <scheme val="minor"/>
      </rPr>
      <t>(a)</t>
    </r>
  </si>
  <si>
    <t>Senior Management</t>
  </si>
  <si>
    <t>Functional/Technical/Operational</t>
  </si>
  <si>
    <t xml:space="preserve">Total Iluka Resources Limited </t>
  </si>
  <si>
    <t>Women
(count)</t>
  </si>
  <si>
    <t>Men 
(count)</t>
  </si>
  <si>
    <t>Women
(%)</t>
  </si>
  <si>
    <t>Men
(%)</t>
  </si>
  <si>
    <t xml:space="preserve">Total Iluka Australian workforce </t>
  </si>
  <si>
    <t xml:space="preserve">Total Iluka United States of America workforce </t>
  </si>
  <si>
    <r>
      <t>Other</t>
    </r>
    <r>
      <rPr>
        <b/>
        <vertAlign val="superscript"/>
        <sz val="12"/>
        <color theme="0"/>
        <rFont val="Calibri"/>
        <family val="2"/>
        <scheme val="minor"/>
      </rPr>
      <t>(b)</t>
    </r>
  </si>
  <si>
    <t xml:space="preserve">Senior Management </t>
  </si>
  <si>
    <t xml:space="preserve">Total Iluka Other workforce </t>
  </si>
  <si>
    <t>(a) Excludes Managing Director</t>
  </si>
  <si>
    <r>
      <t>Iluka Board gender diversity</t>
    </r>
    <r>
      <rPr>
        <b/>
        <vertAlign val="superscript"/>
        <sz val="12"/>
        <color theme="0"/>
        <rFont val="Calibri"/>
        <family val="2"/>
        <scheme val="minor"/>
      </rPr>
      <t>(a)</t>
    </r>
  </si>
  <si>
    <t>Percentage of women on the Board</t>
  </si>
  <si>
    <t>Number of women on the Board</t>
  </si>
  <si>
    <t>Number of men on the Board</t>
  </si>
  <si>
    <t>(a) Board composition as at 31 December of the relevant reporting year</t>
  </si>
  <si>
    <t>Employee gender diversity representation in Australian workforce (percentage)</t>
  </si>
  <si>
    <r>
      <t>Women in senior leadership</t>
    </r>
    <r>
      <rPr>
        <vertAlign val="superscript"/>
        <sz val="11"/>
        <color theme="1"/>
        <rFont val="Calibri"/>
        <family val="2"/>
        <scheme val="minor"/>
      </rPr>
      <t>(a)</t>
    </r>
  </si>
  <si>
    <t>Women in total Australian workforce</t>
  </si>
  <si>
    <t>(a) Senior leadership includes Executives, General Managers and Senior Management. Excludes the Board of Directors</t>
  </si>
  <si>
    <t>Indigenous Australian representation (percentage)</t>
  </si>
  <si>
    <t>Aboriginal and Torres Strait Islander peoples in total Australian workforce</t>
  </si>
  <si>
    <t>2024 new employee hires by Iluka country of presence</t>
  </si>
  <si>
    <t>Country (percentage)</t>
  </si>
  <si>
    <t>Under 30 
age group</t>
  </si>
  <si>
    <t>30-50 
age group</t>
  </si>
  <si>
    <t>51-60 
age group</t>
  </si>
  <si>
    <t>Over 60
age group</t>
  </si>
  <si>
    <t>Total hiring rate</t>
  </si>
  <si>
    <r>
      <t>Other</t>
    </r>
    <r>
      <rPr>
        <vertAlign val="superscript"/>
        <sz val="11"/>
        <color theme="1"/>
        <rFont val="Calibri"/>
        <family val="2"/>
        <scheme val="minor"/>
      </rPr>
      <t>(a)</t>
    </r>
  </si>
  <si>
    <t>(a) Other includes Iluka employees based in China and Spain</t>
  </si>
  <si>
    <r>
      <t>2024 employee turnover by Iluka country of presence</t>
    </r>
    <r>
      <rPr>
        <b/>
        <vertAlign val="superscript"/>
        <sz val="14"/>
        <color theme="1"/>
        <rFont val="Calibri"/>
        <family val="2"/>
        <scheme val="minor"/>
      </rPr>
      <t>(a)</t>
    </r>
    <r>
      <rPr>
        <b/>
        <sz val="14"/>
        <color theme="1"/>
        <rFont val="Calibri"/>
        <family val="2"/>
        <scheme val="minor"/>
      </rPr>
      <t xml:space="preserve"> </t>
    </r>
  </si>
  <si>
    <t>Total turnover rate</t>
  </si>
  <si>
    <t>(a) Turnover includes voluntary initiated</t>
  </si>
  <si>
    <t>2024 employee parental leave by Iluka country of presence</t>
  </si>
  <si>
    <t xml:space="preserve">Women </t>
  </si>
  <si>
    <t xml:space="preserve">Men </t>
  </si>
  <si>
    <t>Number of employees who took parental leave during 2024</t>
  </si>
  <si>
    <t>Number of employees who returned from parental leave during 2024</t>
  </si>
  <si>
    <r>
      <t>Other</t>
    </r>
    <r>
      <rPr>
        <b/>
        <vertAlign val="superscript"/>
        <sz val="12"/>
        <color theme="0"/>
        <rFont val="Calibri"/>
        <family val="2"/>
        <scheme val="minor"/>
      </rPr>
      <t>(a)</t>
    </r>
  </si>
  <si>
    <t xml:space="preserve">2024 employee training and development </t>
  </si>
  <si>
    <t xml:space="preserve">Employee training </t>
  </si>
  <si>
    <t>Percentage of compliance with Iluka's training requirements</t>
  </si>
  <si>
    <t xml:space="preserve">Percentage of Operations Leaders completed safe production leadership training </t>
  </si>
  <si>
    <r>
      <t>Percentage of employees completed psychosocial safety training (total)</t>
    </r>
    <r>
      <rPr>
        <vertAlign val="superscript"/>
        <sz val="11"/>
        <color theme="1"/>
        <rFont val="Calibri"/>
        <family val="2"/>
        <scheme val="minor"/>
      </rPr>
      <t>(a)</t>
    </r>
  </si>
  <si>
    <t>(a) Iluka's psychosocial safety training comprises behavioural expectations, cultural competency and mental health awareness</t>
  </si>
  <si>
    <t xml:space="preserve">Business conduct and compliance </t>
  </si>
  <si>
    <t>Whistleblower case activity</t>
  </si>
  <si>
    <t xml:space="preserve">Number of reports received </t>
  </si>
  <si>
    <t>Number of substantiated claims</t>
  </si>
  <si>
    <t xml:space="preserve">Whistleblower cases by type (percentage) </t>
  </si>
  <si>
    <t>Business integrity</t>
  </si>
  <si>
    <t xml:space="preserve">Personnel </t>
  </si>
  <si>
    <r>
      <rPr>
        <sz val="11"/>
        <color rgb="FF000000"/>
        <rFont val="Calibri"/>
        <family val="2"/>
        <scheme val="minor"/>
      </rPr>
      <t>33%</t>
    </r>
    <r>
      <rPr>
        <vertAlign val="superscript"/>
        <sz val="11"/>
        <color rgb="FF000000"/>
        <rFont val="Calibri"/>
        <family val="2"/>
        <scheme val="minor"/>
      </rPr>
      <t>(a)</t>
    </r>
  </si>
  <si>
    <t>Safety and health</t>
  </si>
  <si>
    <t>(a) Substantiated claim</t>
  </si>
  <si>
    <t xml:space="preserve">Ethics and compliance training </t>
  </si>
  <si>
    <t>Percentage of employees Iluka's anti-bribery and corruption policies and procedures have been communicated to</t>
  </si>
  <si>
    <t>Percentage of Iluka Board and Executive members’ compliance with Iluka's anti-bribery and corruption training requirements</t>
  </si>
  <si>
    <r>
      <rPr>
        <sz val="11"/>
        <color rgb="FF000000"/>
        <rFont val="Calibri"/>
        <family val="2"/>
      </rPr>
      <t>89%</t>
    </r>
    <r>
      <rPr>
        <vertAlign val="superscript"/>
        <sz val="11"/>
        <color rgb="FF000000"/>
        <rFont val="Calibri"/>
        <family val="2"/>
      </rPr>
      <t>(a)</t>
    </r>
  </si>
  <si>
    <t>(a) The percentage of non-compliance reported pertains to one individual, who is scheduled to attend the next compliance training session in March 2025</t>
  </si>
  <si>
    <r>
      <t>Number of employees completed face-to-face training on anti-bribery and corruption</t>
    </r>
    <r>
      <rPr>
        <vertAlign val="superscript"/>
        <sz val="11"/>
        <color theme="1"/>
        <rFont val="Calibri"/>
        <family val="2"/>
        <scheme val="minor"/>
      </rPr>
      <t>(a)</t>
    </r>
  </si>
  <si>
    <r>
      <t>Number of employees completed online training modules on anti-bribery and corruption</t>
    </r>
    <r>
      <rPr>
        <vertAlign val="superscript"/>
        <sz val="11"/>
        <color theme="1"/>
        <rFont val="Calibri"/>
        <family val="2"/>
        <scheme val="minor"/>
      </rPr>
      <t>(a)</t>
    </r>
  </si>
  <si>
    <t>(a) Employees have different training requirements based on their roles. Not all employees are required to complete specific training courses</t>
  </si>
  <si>
    <t xml:space="preserve">Business conduct </t>
  </si>
  <si>
    <t>Number of confirmed incidents of corruption</t>
  </si>
  <si>
    <t>Number of confirmed incidents in which employees were dismissed or disciplined for corruption</t>
  </si>
  <si>
    <t>Number of confirmed incidents when contracts with business partners were terminated or not renewed due to violations related to corruption</t>
  </si>
  <si>
    <t xml:space="preserve">Public legal cases regarding corruption brought against Iluka or its employees </t>
  </si>
  <si>
    <t xml:space="preserve">Number of legal actions pending or completed regarding anti-competitive behaviour and violations of anti-trust </t>
  </si>
  <si>
    <t xml:space="preserve">Fines and prosecutions for non-compliance with laws and regulations </t>
  </si>
  <si>
    <t>Number of safety fines and prosecutions</t>
  </si>
  <si>
    <t>Value of fines and prosecutions - Safety ($AUD)</t>
  </si>
  <si>
    <t>Number of environmental fines and prosecutions</t>
  </si>
  <si>
    <t>Value of fines and prosecutions - Environment ($AUD)</t>
  </si>
  <si>
    <t xml:space="preserve">Environmental incidents </t>
  </si>
  <si>
    <t>Number of Level 3 environmental incidents</t>
  </si>
  <si>
    <r>
      <t>13</t>
    </r>
    <r>
      <rPr>
        <vertAlign val="superscript"/>
        <sz val="11"/>
        <color theme="1"/>
        <rFont val="Calibri"/>
        <family val="2"/>
        <scheme val="minor"/>
      </rPr>
      <t>(a)</t>
    </r>
  </si>
  <si>
    <t>Number of Level 4 environmental incidents</t>
  </si>
  <si>
    <r>
      <t>1</t>
    </r>
    <r>
      <rPr>
        <vertAlign val="superscript"/>
        <sz val="11"/>
        <color theme="1"/>
        <rFont val="Calibri"/>
        <family val="2"/>
        <scheme val="minor"/>
      </rPr>
      <t>(b)</t>
    </r>
  </si>
  <si>
    <t>Number of Level 5 environmental incidents</t>
  </si>
  <si>
    <t>Total Level 3-5 environmental incidents</t>
  </si>
  <si>
    <t>(a) Of the 13Level 3 environmental incidents, 11 relate to the release of turbid or saline water, and two relate to vegetation clearing. Incidents resulted in minor environmental impact and/or were immediately remediated</t>
  </si>
  <si>
    <t>(b) The one Level 4 environmental incident relates to release of turbid water resulting in sediment depositing in the downstream environment. This incident was reported to the relevant regulatory agencies</t>
  </si>
  <si>
    <t xml:space="preserve">Community complaints and social incidents </t>
  </si>
  <si>
    <t>Number of public complaints - Australia and other Iluka sites</t>
  </si>
  <si>
    <t>Number of Level 3 social incidents</t>
  </si>
  <si>
    <t>Number of Level 4 social incidents</t>
  </si>
  <si>
    <t>Number of Level 5 social incidents</t>
  </si>
  <si>
    <t>Total Level 3-5 social incidents</t>
  </si>
  <si>
    <t xml:space="preserve">Social and economic contributions </t>
  </si>
  <si>
    <t xml:space="preserve">Distribution of community investment contributions by type (A$) </t>
  </si>
  <si>
    <t>Education partnerships</t>
  </si>
  <si>
    <t>Community donations and sponsorships</t>
  </si>
  <si>
    <t xml:space="preserve">Economic contributions - Iluka Resources Limited </t>
  </si>
  <si>
    <t>Underlying Group EBITDA (A$ million)</t>
  </si>
  <si>
    <t>Net profit/(loss) after tax (A$ million) - Reported</t>
  </si>
  <si>
    <t>Net profit/(loss) after tax (A$ million) - Underlying</t>
  </si>
  <si>
    <t>Net cash/(debt) at year end (A$ million)</t>
  </si>
  <si>
    <t>Free cash flow (A$ million)</t>
  </si>
  <si>
    <t>-160</t>
  </si>
  <si>
    <t>Earnings per share (A cents)</t>
  </si>
  <si>
    <t>Capital expenditure (A$ million)</t>
  </si>
  <si>
    <t>Projects, exploration and innovation (A$ million)</t>
  </si>
  <si>
    <t>Mineral sands revenue (A$ million)</t>
  </si>
  <si>
    <t>Wages, salaries and benefits (A$ million)</t>
  </si>
  <si>
    <t>Government and other royalties paid and payable (A$ million)</t>
  </si>
  <si>
    <t>Payments made to suppliers and contactors for the purchases of goods and services (A$ million)</t>
  </si>
  <si>
    <t xml:space="preserve">Operational sites owned, leased, managed in, or adjacent to protected areas and areas of high biodiversity value outside protected areas </t>
  </si>
  <si>
    <t>Areas adjacent to land managed by Iluka's operations (number)</t>
  </si>
  <si>
    <t>Areas on land managed by Iluka's operations (number)</t>
  </si>
  <si>
    <t>Size of owned, leased or managed land in the area or containing portions of designated protected areas (hectares)</t>
  </si>
  <si>
    <t xml:space="preserve">Designated protected areas per Iluka country presence </t>
  </si>
  <si>
    <t>Areas adjacent to land managed by our operations (number)</t>
  </si>
  <si>
    <t>Areas on or containing portions of land managed by our operations (number)</t>
  </si>
  <si>
    <t>Terrestrial</t>
  </si>
  <si>
    <t>Freshwater</t>
  </si>
  <si>
    <t>Maritime/estuarine</t>
  </si>
  <si>
    <t>Total for Iluka Resources Limited</t>
  </si>
  <si>
    <t>IUCN Red List species and national conservation list species with habitats in areas affected by Iluka's operations (number) (a)</t>
  </si>
  <si>
    <t>Critically endangered</t>
  </si>
  <si>
    <t>Endangered</t>
  </si>
  <si>
    <t>Vulnerable</t>
  </si>
  <si>
    <t>Near threatened</t>
  </si>
  <si>
    <t>Least concern</t>
  </si>
  <si>
    <t>(a) Includes Cataby, North Capel, Narngulu and Jacinth-Ambrosia operations, the Eneabba refinery site and Balranald project development area. Excludes Iluka's rehabilitation sites. Figures are from the IUCN Red List as of 30 November 2023</t>
  </si>
  <si>
    <t>Total land footprint (hectares)</t>
  </si>
  <si>
    <t xml:space="preserve">Total land disturbed and not yet rehabilitated (open area) </t>
  </si>
  <si>
    <t>Total land newly disturbed during reporting period</t>
  </si>
  <si>
    <t xml:space="preserve">Newly rehabilitated land during reporting period </t>
  </si>
  <si>
    <t>2024 biodiversity and rehabilitation activities by site</t>
  </si>
  <si>
    <t xml:space="preserve">Jacinth Ambrosia </t>
  </si>
  <si>
    <t>Narngulu</t>
  </si>
  <si>
    <t xml:space="preserve">Eneabba </t>
  </si>
  <si>
    <t xml:space="preserve">Cataby </t>
  </si>
  <si>
    <t xml:space="preserve">North Capel </t>
  </si>
  <si>
    <t>Balranald</t>
  </si>
  <si>
    <t>USA</t>
  </si>
  <si>
    <t>Biodiversity management plan implemented, where required(a)</t>
  </si>
  <si>
    <r>
      <t>Yes</t>
    </r>
    <r>
      <rPr>
        <vertAlign val="superscript"/>
        <sz val="11"/>
        <color rgb="FF000000"/>
        <rFont val="Calibri"/>
        <family val="2"/>
        <scheme val="minor"/>
      </rPr>
      <t>i</t>
    </r>
  </si>
  <si>
    <r>
      <t>Yes</t>
    </r>
    <r>
      <rPr>
        <vertAlign val="superscript"/>
        <sz val="11"/>
        <rFont val="Calibri"/>
        <family val="2"/>
        <scheme val="minor"/>
      </rPr>
      <t>ii</t>
    </r>
  </si>
  <si>
    <r>
      <t>Yes</t>
    </r>
    <r>
      <rPr>
        <vertAlign val="superscript"/>
        <sz val="11"/>
        <rFont val="Calibri"/>
        <family val="2"/>
        <scheme val="minor"/>
      </rPr>
      <t>iii</t>
    </r>
  </si>
  <si>
    <r>
      <t>Yes</t>
    </r>
    <r>
      <rPr>
        <vertAlign val="superscript"/>
        <sz val="11"/>
        <rFont val="Calibri"/>
        <family val="2"/>
        <scheme val="minor"/>
      </rPr>
      <t>iv</t>
    </r>
  </si>
  <si>
    <t>Rehabilitation and closure plan in place(b)</t>
  </si>
  <si>
    <t>Yes</t>
  </si>
  <si>
    <t xml:space="preserve">Total land disturbed (open area) (hectares) </t>
  </si>
  <si>
    <t>Total land newly disturbed during reporting period (hectares)</t>
  </si>
  <si>
    <t>Newly rehabilitated land during reporting period (hectares)</t>
  </si>
  <si>
    <t>(a) All sites have a ground and vegetation disturbance permit procedure in place</t>
  </si>
  <si>
    <t>(i) Native Vegetation, Fauna and Pest Species management plans in place</t>
  </si>
  <si>
    <t>(ii) Phytophthora Dieback Management Plan in place</t>
  </si>
  <si>
    <t>(iii) Vegetation and flora, Carnaby's Cockatoo, groundwater dependent ecosystems and dieback management plans in place</t>
  </si>
  <si>
    <t>(iv) Biodiversity management plans in place</t>
  </si>
  <si>
    <t>(b) All required sites have a current rehabilitation and closure plan in place and approved by the relevant authority</t>
  </si>
  <si>
    <t xml:space="preserve">Water  </t>
  </si>
  <si>
    <t>Total water use (megalitres)</t>
  </si>
  <si>
    <t>Consumption</t>
  </si>
  <si>
    <r>
      <t>Recycled/reused</t>
    </r>
    <r>
      <rPr>
        <vertAlign val="superscript"/>
        <sz val="11"/>
        <color theme="1"/>
        <rFont val="Calibri"/>
        <family val="2"/>
        <scheme val="minor"/>
      </rPr>
      <t>(a)</t>
    </r>
  </si>
  <si>
    <t>(a) The basis of the calculation methodology applied was aligned to the GRI definition from 2020</t>
  </si>
  <si>
    <t>Water withdrawals by source (megalitres)</t>
  </si>
  <si>
    <t>Surface water</t>
  </si>
  <si>
    <t>Groundwater</t>
  </si>
  <si>
    <t>Seawater</t>
  </si>
  <si>
    <t>Municipal</t>
  </si>
  <si>
    <t>Water withdrawals by quality (megalitres)</t>
  </si>
  <si>
    <t>Fresh</t>
  </si>
  <si>
    <t>Other</t>
  </si>
  <si>
    <t>(a) Other includes exploration, project development and rehabilitation sites</t>
  </si>
  <si>
    <t>Water discharges by destination (megalitres)</t>
  </si>
  <si>
    <t xml:space="preserve">Water discharges by quality (megalitres) </t>
  </si>
  <si>
    <t>(b) Some total figures may vary due to rounding</t>
  </si>
  <si>
    <t>2024 water data by site (megalitres)</t>
  </si>
  <si>
    <t>Eneabba</t>
  </si>
  <si>
    <t>Cataby</t>
  </si>
  <si>
    <t>Total water consumption</t>
  </si>
  <si>
    <t>Total water withdrawal</t>
  </si>
  <si>
    <t>Total water discharge</t>
  </si>
  <si>
    <t xml:space="preserve">Waste management </t>
  </si>
  <si>
    <t xml:space="preserve">Mineral waste by type (kilotonnes) </t>
  </si>
  <si>
    <t xml:space="preserve">Non-hazardous </t>
  </si>
  <si>
    <t xml:space="preserve">Hazardous </t>
  </si>
  <si>
    <r>
      <t>752</t>
    </r>
    <r>
      <rPr>
        <vertAlign val="superscript"/>
        <sz val="11"/>
        <color theme="1"/>
        <rFont val="Calibri"/>
        <family val="2"/>
        <scheme val="minor"/>
      </rPr>
      <t>(a)</t>
    </r>
  </si>
  <si>
    <r>
      <t>N/A</t>
    </r>
    <r>
      <rPr>
        <vertAlign val="superscript"/>
        <sz val="11"/>
        <color theme="1"/>
        <rFont val="Calibri"/>
        <family val="2"/>
        <scheme val="minor"/>
      </rPr>
      <t>(b)</t>
    </r>
  </si>
  <si>
    <r>
      <t>39,376</t>
    </r>
    <r>
      <rPr>
        <vertAlign val="superscript"/>
        <sz val="11"/>
        <color theme="1"/>
        <rFont val="Calibri"/>
        <family val="2"/>
        <scheme val="minor"/>
      </rPr>
      <t>(a)</t>
    </r>
  </si>
  <si>
    <t>(a) Figures restated from previous reporting period</t>
  </si>
  <si>
    <t>(b) Iluka's management system did not provide for the recording of this data during these years</t>
  </si>
  <si>
    <t>Non-hazardous mineral waste by composition (kilotonnes)</t>
  </si>
  <si>
    <t>Overburden</t>
  </si>
  <si>
    <t>Rock (oversized material)</t>
  </si>
  <si>
    <t>Tailings</t>
  </si>
  <si>
    <r>
      <rPr>
        <b/>
        <sz val="11"/>
        <color rgb="FF000000"/>
        <rFont val="Calibri"/>
        <family val="2"/>
        <scheme val="minor"/>
      </rPr>
      <t>Total</t>
    </r>
    <r>
      <rPr>
        <b/>
        <vertAlign val="superscript"/>
        <sz val="11"/>
        <color rgb="FF000000"/>
        <rFont val="Calibri"/>
        <family val="2"/>
        <scheme val="minor"/>
      </rPr>
      <t>(a)</t>
    </r>
  </si>
  <si>
    <t>(a) All non-hazardous mineral waste is either backfilled or stockpiled for rehabilitation purposes</t>
  </si>
  <si>
    <t>Mineral waste by disposal location (kilotonnes)</t>
  </si>
  <si>
    <t xml:space="preserve">Onsite </t>
  </si>
  <si>
    <t>Offsite</t>
  </si>
  <si>
    <t xml:space="preserve">Non-mineral waste by type (kilotonnes) </t>
  </si>
  <si>
    <t>(a) Some total figures may vary due to rounding</t>
  </si>
  <si>
    <t xml:space="preserve">Non-mineral waste by disposal location (kilotonnes) </t>
  </si>
  <si>
    <t>Onsite</t>
  </si>
  <si>
    <t>Reuse/recycle waste by disposal location (kilotonnes)</t>
  </si>
  <si>
    <t xml:space="preserve">Reuse/recycle waste by type (kilotonnes) </t>
  </si>
  <si>
    <t xml:space="preserve">Iluka utilises engineered tailings storage facilities (TSFs) situated within mine voids or externally located to mine pits to manage process waste. This process waste comprises of clay, silt and sand-sized tailings. 
Iluka applies a risk-based approach to minimise or mitigate the potential impacts of TSFs on its workforce, local communities and the environment. Tailings management practices are regularly reviewed and independently audited to ensure applicable standards are met and improvement actions completed. 
Guided by Iluka’s Group Tailings Management Standard, the company's management system is aligned with the industry-recognised guidelines of the Australian National Committee on Large Dams (ANCOLD, 2019). Iluka may also look to the Global Industry Standard on Tailings Management (GISTM) to inform its management practices.  
The following register includes Iluka Resources Limited TSFs as of 31 December 2024.    
</t>
  </si>
  <si>
    <t>Iluka Resources Limited operations by region</t>
  </si>
  <si>
    <r>
      <t xml:space="preserve">1. Tailings storage facility name or identifier 
</t>
    </r>
    <r>
      <rPr>
        <sz val="12"/>
        <color theme="0"/>
        <rFont val="Calibri"/>
        <family val="2"/>
        <scheme val="minor"/>
      </rPr>
      <t>(grouped according to the location of Iluka Resources Limited operations)</t>
    </r>
  </si>
  <si>
    <t xml:space="preserve">2. Location coordinates in longitude/latitude </t>
  </si>
  <si>
    <t>3. Ownership</t>
  </si>
  <si>
    <t xml:space="preserve">4. Status 
</t>
  </si>
  <si>
    <t>5. Date of initial operation</t>
  </si>
  <si>
    <t>6. Is the dam currently operated or closed as per currently approved design?</t>
  </si>
  <si>
    <t>7. Raising method</t>
  </si>
  <si>
    <t>8. Current maximum height (m)</t>
  </si>
  <si>
    <t>9. Current tailings storage impoundment volume (Mm3)</t>
  </si>
  <si>
    <t>10. Planned tailings storage impoundment volume in 5 years' time (m3)</t>
  </si>
  <si>
    <t>11. Most recent independent expert review</t>
  </si>
  <si>
    <t>12. Do you have full and complete relevant engineering records including design, construction, operation, maintenance and/or closure?</t>
  </si>
  <si>
    <t>13. What is your hazard categorisation of this facility, based on consequence of failure?</t>
  </si>
  <si>
    <t xml:space="preserve">14. What guideline do you follow for the classification system? </t>
  </si>
  <si>
    <t xml:space="preserve">15. Has this facility, at any point in its history, failed to be confirmed or certified as stable, or experienced notable stability concerns, as identified by an independent engineer (even if later certified as stable by the same or a different firm)? </t>
  </si>
  <si>
    <t xml:space="preserve">16. Do you have internal/in-house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</si>
  <si>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</si>
  <si>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long-term monitoring?</t>
  </si>
  <si>
    <t>19. Have you, or do you plan to assess your tailings facilities against the impact of more regular extreme weather events as a result of climate change, e.g. over the next two years?</t>
  </si>
  <si>
    <t>20. Additional relevant information and/or supprting documentation</t>
  </si>
  <si>
    <t>Australian Operations</t>
  </si>
  <si>
    <t xml:space="preserve">Jacinth-Ambrosia </t>
  </si>
  <si>
    <t xml:space="preserve"> -30.907,132.22</t>
  </si>
  <si>
    <t>Owned and operated</t>
  </si>
  <si>
    <t>Active: 1 cells 
Decomissioned: 1 external TSF and 10 in-pit cells</t>
  </si>
  <si>
    <t>Downstream construction</t>
  </si>
  <si>
    <t>25m (in-pit)</t>
  </si>
  <si>
    <t>2.6Mm3 (in-pit) (Active TSF cell)</t>
  </si>
  <si>
    <t xml:space="preserve">5Mm3 (in-pit) </t>
  </si>
  <si>
    <t xml:space="preserve">November 2024 (Iluka Appointed Responsible Technical Person)
2022 (External Consultant)
</t>
  </si>
  <si>
    <t xml:space="preserve">Iluka holds all material, relevant engineering records. To align with record keeping recommendations under modern tailings management guidance (ANCOLD 2019 and Iluka’s updated Group Tailings Management Standard), expert external consultants are supporting a program to update Iluka’s engineering records.
</t>
  </si>
  <si>
    <t>High C</t>
  </si>
  <si>
    <t>ANCOLD</t>
  </si>
  <si>
    <t>No</t>
  </si>
  <si>
    <t xml:space="preserve">Both. External engineering support provided by ATC Williams. An Internal Responsible Technical Person has been appointed from within Iluka's Technical Services (Perth). </t>
  </si>
  <si>
    <t xml:space="preserve">No. 
A risk assessment has been undertaken on the in-pit storage facility. There are no downstream communities, ecosystems or critical infrastructure. </t>
  </si>
  <si>
    <t>None</t>
  </si>
  <si>
    <t xml:space="preserve"> -30.75,115.75</t>
  </si>
  <si>
    <t xml:space="preserve">Active: 2 in-pit cells (1 sandtails,1 Modcod)  
Decommissioned: 6 in-pit Modcod cells, 1 above surface sand stack and 5 sandtails cells </t>
  </si>
  <si>
    <t xml:space="preserve">In-situ voids or in-pit downstream wall construction to create cells </t>
  </si>
  <si>
    <t xml:space="preserve">35m (sand stack above ground); 
40m (in-pit from floor of pit to not above natural surface) </t>
  </si>
  <si>
    <t>4 Mm3 (Active. 1 x In-Pit ModCoD Cell)
3 Mm3 (Active. 1 x In-Pit Sandtails cells) 
6.4Mm3 (decommissioned sand stack above ground)
9.5Mm3 (decommissioned sandtails in 5 in-pit cells)
13.2Mm3 (decommissioned Modcod in 5 in-pit cells)</t>
  </si>
  <si>
    <t xml:space="preserve">22.6 M/t (Modcod in-pit)
27.1 M/t (sand tails in-pit) </t>
  </si>
  <si>
    <t>August 2024</t>
  </si>
  <si>
    <t>ANCOLD; 
Western Australia Department of Mines, Industry Regulation and Safety</t>
  </si>
  <si>
    <t>Yes 
External sand stack showed signs of instability due to high phreatic levels</t>
  </si>
  <si>
    <t>Both. External engineering support provided by Golder, CMW Geosciences and Red Earth Engineering. 
A Responsible Technical Person has been appointed from CMW Geosciences.</t>
  </si>
  <si>
    <t xml:space="preserve"> -28.82,114.67</t>
  </si>
  <si>
    <t>Active: 4 cells in addition to approximately 21 decomissioned cells.</t>
  </si>
  <si>
    <t>5m (above ground)</t>
  </si>
  <si>
    <t>Lined evaporation ponds TSFs 3.6Mm3</t>
  </si>
  <si>
    <t xml:space="preserve">Lined evaporation ponds TSFs 3.6Mm3 </t>
  </si>
  <si>
    <t>October 2024</t>
  </si>
  <si>
    <t>Significant</t>
  </si>
  <si>
    <t xml:space="preserve">Both. External engineering support (Responsible Technical Person) provided by ATC Williams. </t>
  </si>
  <si>
    <t>Yes. 
Based on risk assessment and hazard classification under DMP and ANCOLD.</t>
  </si>
  <si>
    <t>North Capel</t>
  </si>
  <si>
    <t xml:space="preserve"> -33.51,115.60</t>
  </si>
  <si>
    <t>Active: 12 cells</t>
  </si>
  <si>
    <t>Downstream construction (all TSFs except 1) 
Centreline-upstream construction (1 location: Cell IO4/5)</t>
  </si>
  <si>
    <t>8m (above ground)</t>
  </si>
  <si>
    <t>Lined TSFs 2.5Mm3</t>
  </si>
  <si>
    <t>December 2024.</t>
  </si>
  <si>
    <t>Both. External engineering support provided by both ATC Williams and Red Earth Engineering. 
A Responsible Technical Person has been appointed from ATC Williams.</t>
  </si>
  <si>
    <t>Yes. 
Dam break assessment completed in July 2022.</t>
  </si>
  <si>
    <t xml:space="preserve"> -29.88,115.27</t>
  </si>
  <si>
    <t>Subsidiary, fully-owned and operated</t>
  </si>
  <si>
    <t>Active: 1 in-pit cell with downstream embankment
Inactive: 1 in-pit cell with downstream embankment</t>
  </si>
  <si>
    <t>Up to ground level (in-pit)</t>
  </si>
  <si>
    <t>0.1Mm3</t>
  </si>
  <si>
    <t>0.2Mm3</t>
  </si>
  <si>
    <t>No 
This pre-existing TSF was brought back into service in 2020 after appropriate design checks and buttressing works were completed.</t>
  </si>
  <si>
    <t>Both. External engineering support provided by the Responsible Technical Person, CMW Geosciences.</t>
  </si>
  <si>
    <t xml:space="preserve">Not applicable. Risks associated with accessing the in-pit stockpiles downstream of the TSF's embankment have been assessed. </t>
  </si>
  <si>
    <t>United States of America Operations</t>
  </si>
  <si>
    <t>Concord</t>
  </si>
  <si>
    <t xml:space="preserve"> 36.89,-77.57</t>
  </si>
  <si>
    <t xml:space="preserve">Inactive and rehabilitated </t>
  </si>
  <si>
    <t>11m</t>
  </si>
  <si>
    <t>Not applicable as facility has been decommissioned</t>
  </si>
  <si>
    <t>November 2022</t>
  </si>
  <si>
    <t>Virginia Department of Mines, Minerals and Energy</t>
  </si>
  <si>
    <t>Yes
Older remnant facilities showed stability issues in the past, which have all been remediated and rehabilitated to-date.</t>
  </si>
  <si>
    <t xml:space="preserve">External engineering support provided by Golder. </t>
  </si>
  <si>
    <t>Not applicable. The facility has been decommissioned.</t>
  </si>
  <si>
    <t xml:space="preserve">Not applicable. The facility has been decommissioned. </t>
  </si>
  <si>
    <t>Brink</t>
  </si>
  <si>
    <t xml:space="preserve"> 36.62,-77.63</t>
  </si>
  <si>
    <t>Exact date unknown, but before 2003</t>
  </si>
  <si>
    <t>&lt;10m</t>
  </si>
  <si>
    <t xml:space="preserve"> </t>
  </si>
  <si>
    <t>Iluka publicly available disclosure references</t>
  </si>
  <si>
    <t>Title</t>
  </si>
  <si>
    <t xml:space="preserve">Link </t>
  </si>
  <si>
    <t>Type</t>
  </si>
  <si>
    <t>Annual Report 2024</t>
  </si>
  <si>
    <t>https://www.iluka.com/investors-media/asx-releases</t>
  </si>
  <si>
    <t>Report</t>
  </si>
  <si>
    <t>Anti-bribery and Corruption Policy</t>
  </si>
  <si>
    <t>https://www.iluka.com/about-iluka/governance</t>
  </si>
  <si>
    <t>Policy</t>
  </si>
  <si>
    <t>Audit and Risk Committee Charter</t>
  </si>
  <si>
    <t>Charter</t>
  </si>
  <si>
    <t>Board Charter</t>
  </si>
  <si>
    <t>Climate Change Position Statement</t>
  </si>
  <si>
    <t>https://www.iluka.com/sustainability/transparency-hub</t>
  </si>
  <si>
    <t>Position Statement</t>
  </si>
  <si>
    <t xml:space="preserve">Code of Conduct </t>
  </si>
  <si>
    <t>Continuous Disclosure and Market Communications Policy</t>
  </si>
  <si>
    <t>Corporate Governance Statement and Appendix 4G 2023</t>
  </si>
  <si>
    <t>Diversity and Inclusion Policy</t>
  </si>
  <si>
    <t>Health, Safety, Environment and Community Policy</t>
  </si>
  <si>
    <t xml:space="preserve">Human Rights Policy </t>
  </si>
  <si>
    <t>Indigenous Peoples Policy</t>
  </si>
  <si>
    <t>Intellectual Property Policy</t>
  </si>
  <si>
    <t xml:space="preserve">Marketing and Quality Policy </t>
  </si>
  <si>
    <t>Modern Slavery Statement</t>
  </si>
  <si>
    <t xml:space="preserve">Modern slavery in in supply chains - Questionnaire </t>
  </si>
  <si>
    <t>Document</t>
  </si>
  <si>
    <t>Nominations and Governance Committee Charter</t>
  </si>
  <si>
    <t>People Policy</t>
  </si>
  <si>
    <t>People and Performance Committee Charter</t>
  </si>
  <si>
    <t>Risk Management Policy</t>
  </si>
  <si>
    <t>Procurement Policy</t>
  </si>
  <si>
    <t>Securities Trading Policy</t>
  </si>
  <si>
    <t>Supplier Code of Conduct</t>
  </si>
  <si>
    <t>Sustainability Committee Charter</t>
  </si>
  <si>
    <t>Tax Transparency Report</t>
  </si>
  <si>
    <t xml:space="preserve">Workplace Gender Equality Report </t>
  </si>
  <si>
    <t xml:space="preserve">Report </t>
  </si>
  <si>
    <t>Whistleblower Policy</t>
  </si>
  <si>
    <t>Statement of use
Iluka Resources Limited has reported in accordance with the GRI Standards for the period 1 January 2024 to 31 December 2024.  
GRI 1: Foundation 2021 has been applied, in addition to the G4 Sector Disclosures for Mining and Metals 2013.</t>
  </si>
  <si>
    <t xml:space="preserve">GRI Standard </t>
  </si>
  <si>
    <t>General disclosures</t>
  </si>
  <si>
    <t xml:space="preserve">Disclosure </t>
  </si>
  <si>
    <t xml:space="preserve">Location of Iluka's response </t>
  </si>
  <si>
    <t>GRI 2: General Disclosures 2021</t>
  </si>
  <si>
    <t>2-1 Organisational details</t>
  </si>
  <si>
    <t>2024 Annual Report – About Iluka Resources, page 1</t>
  </si>
  <si>
    <t>2-2 Entities included in the organisation's sustainability reporting</t>
  </si>
  <si>
    <t>2024 Annual Report – About this report, inside cover</t>
  </si>
  <si>
    <t>2-3 Reporting period, frequency and contact point</t>
  </si>
  <si>
    <t>Annual, for calendar year 01 January 2024 to 31 December 2024</t>
  </si>
  <si>
    <t>www.iluka.com/contact-us</t>
  </si>
  <si>
    <t>2-4 Restatements of information</t>
  </si>
  <si>
    <t>Stated accordingly where applicable</t>
  </si>
  <si>
    <t>2-5 External assurance</t>
  </si>
  <si>
    <t>2024 Annual Report – Sustainability Report page 30</t>
  </si>
  <si>
    <t>2-6 Activities, value chain and other business relationships</t>
  </si>
  <si>
    <t>2024 Annual Report – About Iluka Resources, page 1; Our products, page 2; Our locations, page 3; The value of our critical minerals, pages 4-5</t>
  </si>
  <si>
    <t>2-7 Employees</t>
  </si>
  <si>
    <t>2024 Sustainability Data Book – People tab</t>
  </si>
  <si>
    <t>2-8 Workers who are not employees</t>
  </si>
  <si>
    <t>Iluka records the number of workers who are not direct employees on a monthly basis and includes contract partner companies. There is a contractual requirement for all contract companies to supply the total number of personnel and hours worked to Iluka. This data is combined with the Iluka employee data to develop data on performance, such as frequency rates. Iluka measures the Total Recordable Injury Frequency Rate, The Lost Time Injury Frequency Rate, Medically Treated Injury Frequency Rate, First Aid Injury Frequency Rate and the Serious Potential Incident Frequency Rate based on these combined hours worked for employees and workers who are contractors (not direct employees).</t>
  </si>
  <si>
    <t>2-9 Governance structure and composition</t>
  </si>
  <si>
    <t xml:space="preserve">2024 Corporate Governance Statement – Iluka's Board of Directors, pages 5-14; Board committees, pages 15-18
2024 Annual Report – Board of Directors and Committees, pages 52-53; Directors' report, page 51
</t>
  </si>
  <si>
    <t xml:space="preserve">2-10 Nomination and selection of the highest governance body </t>
  </si>
  <si>
    <t>Nominations and Governance Committee Charter – Responsibilities, page 5
2024 Corporate Governance Statement – Director selection and succession planning, page 12; Director appointment, induction and continuing education, page 13
2024 Annual Report – Directors' report, page 51</t>
  </si>
  <si>
    <t xml:space="preserve">2-11 Chair of the highest governance body </t>
  </si>
  <si>
    <t>Board Charter – The Chairman, page 10
2024 Corporate Governance Statement – Board composition, election and re-election, page 7</t>
  </si>
  <si>
    <t>2-12 Role of the highest governance body in overseeing the management of impacts</t>
  </si>
  <si>
    <t xml:space="preserve">Board Charter – Powers / Duties, page 5
Sustainability Committee Charter
</t>
  </si>
  <si>
    <t>2-13 Delegation of responsibility for managing impacts</t>
  </si>
  <si>
    <t>Board Charter – Powers / Duties (Sustainability), page 8; Authority delegated to senior management, page 11
Sustainability Committee Charter
2024 Annual Report – Directors' report, page 51</t>
  </si>
  <si>
    <t>2-14 Role of the highest governance body in sustainability reporting</t>
  </si>
  <si>
    <t>Sustainability Committee Charter – Responsibilities, page 4
2024 Annual Report – Sustainability report – Sustainability at Iluka, page 30
2024 Sustainability Data Book – 2024 Materiality tab</t>
  </si>
  <si>
    <t>2-15 Conflicts of interest</t>
  </si>
  <si>
    <t>Code of Conduct – Our relationships, page 6
2024 Corporate Governance Statement – Independence of directors, page 10</t>
  </si>
  <si>
    <t>2-16 Communication of critical concerns</t>
  </si>
  <si>
    <t>2024 Annual Report – Directors' report, page 51</t>
  </si>
  <si>
    <t>2-17 Collective knowledge of the highest governance body on sustainable development</t>
  </si>
  <si>
    <t xml:space="preserve">Nominations and Governance Committee Charter – Responsibilities, page 5
2024 Corporate Governance Statement – Board skills, page 8 </t>
  </si>
  <si>
    <t>2-18 Evaluation of the performance of the highest governance body</t>
  </si>
  <si>
    <t>2024 Corporate Governance Statement – Performance evaluation and remuneration, page 20</t>
  </si>
  <si>
    <t>2-19 Remuneration policies</t>
  </si>
  <si>
    <t>2024 Corporate Governance Statement – Performance evaluation and remuneration, page 21
2024 Annual Report – Remuneration report, page 57</t>
  </si>
  <si>
    <t xml:space="preserve">2-20 Process to determine remuneration </t>
  </si>
  <si>
    <t>2024 Corporate Governance Statement – Performance evaluation and remuneration, pages 20-21
2024 Annual Report – Remuneration report, page 57</t>
  </si>
  <si>
    <t>2-21 Annual total compensation ratio</t>
  </si>
  <si>
    <t xml:space="preserve">Iluka currently does not disclose this information. </t>
  </si>
  <si>
    <t>2-22 Statement on sustainable development strategy</t>
  </si>
  <si>
    <t xml:space="preserve">2024 Annual Report – Sustainability report – Sustainability at Iluka, page 30
</t>
  </si>
  <si>
    <t>2-23 Policy commitments</t>
  </si>
  <si>
    <t>2024 Corporate Governance Statement</t>
  </si>
  <si>
    <t>https://www.iluka.com/about-iluka/governance (Corporate governance reports, statements, policies and standards)</t>
  </si>
  <si>
    <t>2-24 Embedding policy commitments</t>
  </si>
  <si>
    <t xml:space="preserve">Iluka embeds policy commitments for responsible business conduct throughout each level of the company. Iluka has a Charter for its Board and each of its four Committees: People and Performance; Nominations and Governance; Audit and Risk; and Sustainability. Policy commitments are embedded in Iluka’s procedures, guidelines and standards, which guide Iluka’s activities and operations. Iluka requires business partners and counterparties to align their activities and behaviours with Iluka’s policies through its standard supply and procurement terms and vendor onboarding processes. 
</t>
  </si>
  <si>
    <t>2-25 Processes to remediate negative impacts</t>
  </si>
  <si>
    <t>All Iluka sites must have a locally-appropriate grievance mechanism, which is described in Iluka’s Grievance Management Procedure and meets the UN Guiding Principles on Business and Human Rights. All complaints are taken seriously and investigated, and all grievances of a medium- to high-level classification are reported to Iluka's Board as part of its monthly Sustainability Performance Report.
To provide feedback or register a grievance, email:</t>
  </si>
  <si>
    <t>communities.support@iluka.com</t>
  </si>
  <si>
    <t>2-26 Mechanisms for seeking advice and raising concerns</t>
  </si>
  <si>
    <t xml:space="preserve">Whistleblower Policy
External independent whistleblower service STOPline </t>
  </si>
  <si>
    <t>https://ilukaresources.stoplinereport.com</t>
  </si>
  <si>
    <t>2-27 Compliance with laws and regulations</t>
  </si>
  <si>
    <t>2024 Annual Report – Directors' report, page 51 
2024 Sustainability Data Book – Conduct and compliance tab</t>
  </si>
  <si>
    <t>2-28 Membership associations</t>
  </si>
  <si>
    <t>2024 Sustainability Data Book – Partnerships and collaborations tab</t>
  </si>
  <si>
    <t>2-29 Approach to stakeholder engagement</t>
  </si>
  <si>
    <t>2024 Sustainability Data Book – Stakeholders tab</t>
  </si>
  <si>
    <t>2-30 Collective bargaining agreements</t>
  </si>
  <si>
    <t>Iluka is committed to fostering an engaged and collaborative relationship with its employees. Iluka respects the rights of employees to freedom of association, including the right of each individual to join a union. Iluka does not inquire into employees’ union membership and does not keep union membership statistics. Iluka recognises the rights of employees to collective bargaining. In each operational region in Australia, Iluka reviews its Enterprise Agreements ahead of the nominal expiry dates and bargains with employee representatives. Currently, approximately 28% of Iluka's employees are covered under the scope of Enterprise Agreements.</t>
  </si>
  <si>
    <t xml:space="preserve">Material topics </t>
  </si>
  <si>
    <t>Iluka's response</t>
  </si>
  <si>
    <t>GRI 3: Material Topics 2021</t>
  </si>
  <si>
    <t>3-1 Process to determine material topics</t>
  </si>
  <si>
    <t>2024 Sustainability Data Book – 2024 Materiality tab</t>
  </si>
  <si>
    <t>3-2 List of material topics</t>
  </si>
  <si>
    <t>Biodiversity</t>
  </si>
  <si>
    <t>3-3 Management of material topics</t>
  </si>
  <si>
    <t>2024 Annual Report – Sustainability report – Reporting our performance, page 30 
https://www.iluka.com/sustainability/environment/</t>
  </si>
  <si>
    <t>GRI 304 Biodiversity 2016</t>
  </si>
  <si>
    <t>304-1 Operational sites owned, leased, managed in, or adjacent to, protected areas and areas of high biodiversity value outside protected areas</t>
  </si>
  <si>
    <t>2024 Sustainability Data Book – Biodiversity and land tab</t>
  </si>
  <si>
    <t xml:space="preserve">304-2 Significant impacts of activities, products, and services on biodiversity </t>
  </si>
  <si>
    <t xml:space="preserve">2024 Annual Report – Sustainability report – Environmental Management, page 34 </t>
  </si>
  <si>
    <t>304-3 Habitats protected or restored</t>
  </si>
  <si>
    <t>304-4 IUCN Red List species and national conservation list species with habitats in areas affected by operations</t>
  </si>
  <si>
    <t>G4 Sector Disclosures for Mining and Metals 2013</t>
  </si>
  <si>
    <t>MM1 Amount of land (owned or leased, and managed for production activities or extractive use) disturbed or rehabilitated</t>
  </si>
  <si>
    <t>MM2 The number and percentage of total sites identified as requiring biodiversity management plans according to stated criteria, and the number (percentage) of those sites with plans in place</t>
  </si>
  <si>
    <t>Business strategy</t>
  </si>
  <si>
    <t>2024 Annual Report – Chairman's and Managing Director's review, page 8; Strategy and business model, page 13
2024 Annual Report – Sustainability report – Health, safety and wellbeing, page 31</t>
  </si>
  <si>
    <t>Climate strategy</t>
  </si>
  <si>
    <t>2024 Annual Report – Sustainability report – Climate change response, page 36
https://www.iluka.com/sustainability/climate-change-response/</t>
  </si>
  <si>
    <t>GRI 302 Energy 2016</t>
  </si>
  <si>
    <t>302-1 Energy consumption within the organisation</t>
  </si>
  <si>
    <t>2024 Sustainability Data Book – Energy and emissions tab</t>
  </si>
  <si>
    <t>302-2 Energy consumption outside of the organisation</t>
  </si>
  <si>
    <t>Iluka currently does not collect this information.</t>
  </si>
  <si>
    <t>302-3 Energy intensity</t>
  </si>
  <si>
    <t>302-4 Reduction of energy consumption</t>
  </si>
  <si>
    <t>2024 Annual Report – Sustainability report – Climate change response, page 36
2024 Sustainability Data Book – Energy and emissions tab</t>
  </si>
  <si>
    <t>302-5 Reductions in energy requirements of products and services</t>
  </si>
  <si>
    <t>2024 Annual Report – Sustainability report – Climate change response, page 36</t>
  </si>
  <si>
    <t>GRI 305 Emissions 2016</t>
  </si>
  <si>
    <t>305-1 Direct (scope 1) GHG emissions</t>
  </si>
  <si>
    <t>305-2 Energy indirect (scope 2) GHG emissions</t>
  </si>
  <si>
    <t>305-3 Other indirect (scope 3) GHG emissions</t>
  </si>
  <si>
    <t xml:space="preserve">Iluka is currently examining its scope 3 emissions as part of Iluka's climate change work program and intends to disclose this information in future reports.  </t>
  </si>
  <si>
    <t>305-4 GHG emissions intensity</t>
  </si>
  <si>
    <t>305-5 Reduction of GHG emissions</t>
  </si>
  <si>
    <t>305-6 Emissions of ozone-depleting substances (ODS)</t>
  </si>
  <si>
    <t>305-7 Nitrogen oxides (NOX), sulfur oxides (SOX), and other significant air emissions</t>
  </si>
  <si>
    <t>Closure and legacy management</t>
  </si>
  <si>
    <t>2024 Annual Report – Sustainability report – Rehabilitation and closure, page 35
https://www.iluka.com/sustainability/environment/</t>
  </si>
  <si>
    <t xml:space="preserve">MM10 Number and percentage of operations with closure plans </t>
  </si>
  <si>
    <t>100% of Iluka’s operations have closure plans in place.</t>
  </si>
  <si>
    <t>Communities and Indigenous relations</t>
  </si>
  <si>
    <t>2024 Annual Report – Sustainability report – Communities and Indigenous relations, page 33 
https://www.iluka.com/sustainability/community-and-stakeholder-relations/</t>
  </si>
  <si>
    <t>GRI 204 Procurement Practices</t>
  </si>
  <si>
    <t>204-1 Proportion of spending on local suppliers</t>
  </si>
  <si>
    <t>GRI 308 Supplier Environmental Assessment 2016</t>
  </si>
  <si>
    <t>308-1 New suppliers that were screened using environmental criteria</t>
  </si>
  <si>
    <t>308-2 Negative environmental impacts in the supply chain and actions taken</t>
  </si>
  <si>
    <t>GRI 411 Rights of Indigenous Peoples 2016</t>
  </si>
  <si>
    <t>411-1 Incidents of violations involving rights of Indigenous peoples</t>
  </si>
  <si>
    <t>There were no reported incidents of violations as defined in Iluka’s HSEC Incident Classification Guideline during 2024</t>
  </si>
  <si>
    <t>GRI 413 Local Communities 2016</t>
  </si>
  <si>
    <t>413- 1 Operations with local community engagement, impact assessments, and development programs</t>
  </si>
  <si>
    <t>413-2 Operations with significant actual and potential negative impacts on local communities</t>
  </si>
  <si>
    <t xml:space="preserve">2024 Annual Report – Sustainability report – Communities and Indigenous relations, page 33 </t>
  </si>
  <si>
    <t>GRI 414 Supplier Social Assessment 2016</t>
  </si>
  <si>
    <t>414-1 New suppliers that were screened using social criteria</t>
  </si>
  <si>
    <t>414-2 Negative social impacts in the supply chain and actions taken</t>
  </si>
  <si>
    <t>The reporting of modern slavery risk and impact within Iluka’s supply chain will be disclosed in Iluka's 2024 Modern Slavery Statement.</t>
  </si>
  <si>
    <t>MM5 Total number of operations taking place in or adjacent to Indigenous peoples’ territories, and number and percentage of operations or sites where there are formal agreements with Indigenous peoples’ communities</t>
  </si>
  <si>
    <t xml:space="preserve">2024 Annual Report – Sustainability report – Communities and Indigenous relations, page 33
2024 Sustainability Data Book – Agreements with Traditional Owners in Australia tab
</t>
  </si>
  <si>
    <t>MM6 Number and description of significant disputes relating to land use, customary rights of local communities and Indigenous peoples</t>
  </si>
  <si>
    <t>There were no significant disputes reported during 2024 defined as Level 3 or above in Iluka’s HSEC Group Guideline on Hazard Incident Emergency Classification.</t>
  </si>
  <si>
    <t>MM7 The extent to which grievance mechanisms were used to resolve disputes relating to land use, customary rights of local communities and Indigenous peoples, and the outcomes</t>
  </si>
  <si>
    <t>Not applicable as it relates to the response to MM6.</t>
  </si>
  <si>
    <t>MM9 Sites where resettlements took place, the number of households resettled in each, and how their livelihoods were affected in the process</t>
  </si>
  <si>
    <t xml:space="preserve">There were no resettlements undertaken during 2024 and there are no physical resettlement projects underway.
</t>
  </si>
  <si>
    <t xml:space="preserve">Economic performance  </t>
  </si>
  <si>
    <t>GRI 201 Economic Performance 2016</t>
  </si>
  <si>
    <t>201-1 Direct economic value generated and distributed</t>
  </si>
  <si>
    <t>2024 Annual Report – Sustainability report – Communities and Indigenous relations, page 33
2024 Sustainability Data Book - Performance - Communities and economic tab</t>
  </si>
  <si>
    <t>201-2 Financial implications and other risks and opportunities due to climate change</t>
  </si>
  <si>
    <t>2024 Annual Report – Business risk management, page 43</t>
  </si>
  <si>
    <t>201-3 Defined benefit plan obligations and other retirement plans</t>
  </si>
  <si>
    <t>All employees of the United States (US) operations are entitled to benefits from the US operations' pension plans on retirement, disability or death. Iluka's US operations have one defined benefit plan and one defined contribution plan.</t>
  </si>
  <si>
    <t>201-4 Financial assistance received from government</t>
  </si>
  <si>
    <t xml:space="preserve">No financial assistance was received in 2024. 
</t>
  </si>
  <si>
    <t>GRI 203 Indirect Economic Impacts 2016</t>
  </si>
  <si>
    <t>203-1 Infrastructure investments and services supported</t>
  </si>
  <si>
    <t>2024 Annual Report – Sustainability report – Communities and Indigenous relations, page 33
2024 Sustainability Data Book – Communities and economic tab</t>
  </si>
  <si>
    <t>203-2 Significant indirect economic impacts</t>
  </si>
  <si>
    <t>GRI 207 Tax 2019</t>
  </si>
  <si>
    <t>207-1 Approach to tax</t>
  </si>
  <si>
    <t xml:space="preserve">Approach to Tax Statement
Tax Transparency Report </t>
  </si>
  <si>
    <t>207-2 Tax governance, control, and risk management</t>
  </si>
  <si>
    <t xml:space="preserve">Tax Transparency Report </t>
  </si>
  <si>
    <t>207-3 Stakeholder engagement and management of concerns related to tax</t>
  </si>
  <si>
    <t>207-4 Country by country reporting</t>
  </si>
  <si>
    <t>Ethics and integrity</t>
  </si>
  <si>
    <t xml:space="preserve">2024 Corporate Governance Statement
2024 Annual Report – Directors' report, page 51
2024 Annual Report – Sustainability report – Sustainability at Iluka, page 30
https://www.iluka.com/sustainability/
</t>
  </si>
  <si>
    <t>GRI 205 Anti-corruption 2016</t>
  </si>
  <si>
    <t xml:space="preserve">205-1 Operations assessed for risks related to corruption </t>
  </si>
  <si>
    <t>Iluka routinely carries out risk assessments on potential business partners and more broadly across its business for bribery and corruption risk.</t>
  </si>
  <si>
    <t>205-2 Communication and training about anti-corruption policies and procedures</t>
  </si>
  <si>
    <t>2024 Sustainability Data Book – Conduct and compliance tab</t>
  </si>
  <si>
    <t>205-3 Confirmed incidents of corruption and actions taken</t>
  </si>
  <si>
    <t>GRI 206 Anti-competitive Behaviour 2016</t>
  </si>
  <si>
    <t>206-1 Legal actions for anti-competitive behavior, anti-trust, and monopoly practices</t>
  </si>
  <si>
    <t>MM8 Number (and percentage) of company operating sites where artisanal and small-scale mining (asm) takes place on, or adjacent to, the site; the associated risks and the actions taken to manage and mitigate these risks</t>
  </si>
  <si>
    <t>Nil</t>
  </si>
  <si>
    <t>GRI 415 Public Policy 2016</t>
  </si>
  <si>
    <t>415-1 Political contributions</t>
  </si>
  <si>
    <t xml:space="preserve">Iluka did not make any financial or in-kind political contributions. Iluka maintains a gift and entertainment register, in accordance with the Iluka Anti-Bribery and Corruption Procedure. </t>
  </si>
  <si>
    <t>GRI 418 Customer Privacy 2016</t>
  </si>
  <si>
    <t>418-1 Substantiated complaints concerning breaches of customer privacy and losses of customer data</t>
  </si>
  <si>
    <t>Human rights</t>
  </si>
  <si>
    <t>2024 Annual Report – Sustainability report – Communities and Indigenous relations, page 33
Modern Slavery Statement 
https://www.iluka.com/sustainability/community-and-stakeholder-relations/</t>
  </si>
  <si>
    <t>GRI 406 Non-discrimination 2016</t>
  </si>
  <si>
    <t>406-1 Incidents of discrimination and corrective actions taken</t>
  </si>
  <si>
    <t>GRI 408 Child Labor 2016</t>
  </si>
  <si>
    <t>408-1 Operations and suppliers at significant risk for incidents of child labor</t>
  </si>
  <si>
    <t>The reporting of modern slavery risk including child labour within Iluka's supply chain will be disclosed in Iluka's 2024 Modern Slavery Statement.</t>
  </si>
  <si>
    <t>GRI 409 Forced or Compulsory Labor 2016</t>
  </si>
  <si>
    <t>409-1 Operations and suppliers at significant risk for incidents of forced or compulsory labor</t>
  </si>
  <si>
    <t>The reporting of modern slavery risk including forced or compulsory labour within Iluka's supply chain will be disclosed in Iluka's 2024 Modern Slavery Statement.</t>
  </si>
  <si>
    <t>GRI 410 Security Practices 2016</t>
  </si>
  <si>
    <t>410-1 Security personnel trained in human rights policies or procedures</t>
  </si>
  <si>
    <t>Occupational health, safety and wellbeing</t>
  </si>
  <si>
    <t>2024 Annual Report – Sustainability report – Health, safety and wellbeing, page 31
https://www.iluka.com/sustainability/</t>
  </si>
  <si>
    <t>GRI 403 Occupational Health and Safety 2018</t>
  </si>
  <si>
    <t>403-1 Occupational health and safety management system</t>
  </si>
  <si>
    <t xml:space="preserve">403-2 Hazard identification, risk assessment, and incident investigation  </t>
  </si>
  <si>
    <t xml:space="preserve">The Iluka HSEC managment sytem has defined processes for Hazard Identifcation, Risk Assessment and Incident Investigation. Hazard Identifcation includes field based - both planned and ad hoc - and formal processes as part of work planning. In 2024, Iluka locations completed 28,000 field-based Safety Visits and over 13,000 Critical Control Checks and Field Verifcations. Risk Assessments are completed as Take 2's, JHA, HAZOP / ID and Bow Ties. These are utilised dependent on the level of risk in the workplace. All incidents are entered into Iluka's HSEC Managment System. When entered, an assessment in Iluka's risk matrix on the severity of the each event is completed. Based on the assessment, an investigation may be completed. The complexity of invetigation will vary based on the event severity. This can range from a simple 5 whys to an ICAM.  </t>
  </si>
  <si>
    <t>403-3 Occupational health services</t>
  </si>
  <si>
    <t>403-4 Worker participation, consultation, and communication on occupational health and safety</t>
  </si>
  <si>
    <t>Iluka has established Health and Safety Committees across its operations. Committees comprise of elected Health and Safety Representatives, Management personnel, and representatives from Iluka’s contract partners where applicable. The role of each committee is to review operation-specific safety performance and be the conduit for the consultation process on health and safety matters. The committees are empowered to raise concerns, make improvement recommendations and provide health and safety guidance to the specific operation. Iluka also has established an Executive Sustainability Committee and Board Sustainability Committee.</t>
  </si>
  <si>
    <t>403-5 Worker training on occupational health and safety</t>
  </si>
  <si>
    <t>2024 Annual Report – Sustainability report – Health, safety and wellbeing, page 31</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</si>
  <si>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</si>
  <si>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</si>
  <si>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</si>
  <si>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</si>
  <si>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2024 Sustainability Data Book – Health and safety tab</t>
  </si>
  <si>
    <t>403-10 Work-related ill health</t>
  </si>
  <si>
    <t>Organisational capability and engagement</t>
  </si>
  <si>
    <t>2024 Annual Report – Sustainability report – Our people, page 32 
https://www.iluka.com/sustainability/</t>
  </si>
  <si>
    <t>GRI 202 Market Presence 2016</t>
  </si>
  <si>
    <t>202-1 Ratios of standard entry level wage by gender compared to local minimum wage</t>
  </si>
  <si>
    <t>202-2 Proportion of senior management hired from the local community</t>
  </si>
  <si>
    <t>Iluka currently does not record this information.</t>
  </si>
  <si>
    <t>GRI 401 Employment 2016</t>
  </si>
  <si>
    <t>401-1 New employee hires and employee turnover</t>
  </si>
  <si>
    <t>2024 Sustainability Data Book – Performance – People tab</t>
  </si>
  <si>
    <t>401-2 Benefits provided to full-time employees that are not provided to temporary or part-time employees</t>
  </si>
  <si>
    <t xml:space="preserve">All standard benefits are provided to full-time and part-time employees at Iluka. Temporary employees, defined as casual employees at Iluka, receive benefits and entitlements aligned with the National Employment Standards and are excluded from participation in the short-term incentive program. </t>
  </si>
  <si>
    <t>401-3 Parental leave</t>
  </si>
  <si>
    <t>GRI 402 Labor/Management Relations 2016</t>
  </si>
  <si>
    <t>402-1 Minimum notice periods regarding operational changes</t>
  </si>
  <si>
    <t>Where Iluka is making significant operational changes, it provides timely disclosure and consults with employees in accordance with mechanisms under relevant industrial instruments. Through consultation the company takes into account employees’ circumstances and needs, and all reasonable measures are taken to mitigate any adverse effects of the changes on employees.</t>
  </si>
  <si>
    <t xml:space="preserve">MM4 Number of strikes and lock-outs exceeding one week’s duration, by country </t>
  </si>
  <si>
    <t xml:space="preserve">Nil strikes or lock outs at Iluka operations in 2024. </t>
  </si>
  <si>
    <t>GRI 404 Training and Education 2016</t>
  </si>
  <si>
    <t>404-1 Average hours of training per year per employee</t>
  </si>
  <si>
    <t xml:space="preserve">In 2024, a total of 13, 986 training courses comprising both face-to-face and online were completed across Iluka's workforce. This training equates to an average of 23 hours training per employee. </t>
  </si>
  <si>
    <t>404-2 Programs for upgrading employee skills and transition assistance programs</t>
  </si>
  <si>
    <t>2024 Annual Report – Sustainability report – Our people, page 32
https://www.iluka.com/sustainability/
In all roles across operational and corporate locations, Iluka employees have a training profile that sets out the mandatory inductions and training that allow them to carry out their roles safely and effectively. In addition to Iluka’s Leadership programs and professional development opportunities, all Iluka employees have access to LinkedIn Learning licences, giving them access to over 12,000 on-demand courses across a range of topics and skills. In addition to training, professional development opportunities include 360° feedback processes, external leadership coaching and mentoring opportunities. Iluka also offers an Education Assistance procedure to support the costs of external education programs including MBAs and accredited qualifications for selected employees.</t>
  </si>
  <si>
    <t>404-3 Percentage of employees receiving regular performance and career development reviews</t>
  </si>
  <si>
    <t xml:space="preserve">During 2024, 97% of Iluka's Australian workforce and 91% of the United States workforce participated in the annual performance review and development planning process. 
Employees participate in an annual performance review process. Objectives are set at the beginning of each year, aligned to the Iluka corporate plan. Feedback is provided throughout the year and formal mid-year and full-year reviews are conducted. Employee performance plans include a development planning component. Training and professional development is planned specifically for each individual and can encompass a variety of formal and informal routes to learning and growth. </t>
  </si>
  <si>
    <t>GRI 405 Diversity and Equal Opportunity 2016</t>
  </si>
  <si>
    <t>405-1 Diversity of governance bodies and employees</t>
  </si>
  <si>
    <t>2024 Sustainability Data Book – People tab
Workplace Gender Equality Report 2023-24</t>
  </si>
  <si>
    <t>405-2 Ratio of basic salary and remuneration of women to men</t>
  </si>
  <si>
    <t xml:space="preserve">Iluka reviews gender pay equity annually and adjusts any identified unexplainable gaps. </t>
  </si>
  <si>
    <t>Product stewardship</t>
  </si>
  <si>
    <t>2024 Annual Report – Sustainability report – Product stewardship, page 42 
https://www.iluka.com/products-markets/product-stewardship/</t>
  </si>
  <si>
    <t>GRI 301 Materials 2016</t>
  </si>
  <si>
    <t>301-1 Materials used by weight or volume</t>
  </si>
  <si>
    <t>301-2 Recycled input materials used</t>
  </si>
  <si>
    <t>301-3 Reclaimed product and their packaging materials</t>
  </si>
  <si>
    <t>2024 Sustainability Data Book – Waste tab</t>
  </si>
  <si>
    <t>GRI 417 Marketing and Labeling 2016</t>
  </si>
  <si>
    <t>417-1 Requirements for product and service information and labeling</t>
  </si>
  <si>
    <t>Iluka applies industry-accepted safe handling, transport and storage practices. All Iluka, products and co-products sold into global markets have associated Safety Data Sheets detailing product specifications on chemical and radiological elements and information on possible hazards, safe storage, handling and disposal of those materials.</t>
  </si>
  <si>
    <t>417-2 Incidents of non-compliance concerning product and service information and labeling</t>
  </si>
  <si>
    <t>417-3 Incidents of non-compliance concerning marketing communications</t>
  </si>
  <si>
    <t>GRI 416 Customer Health and Safety 2016</t>
  </si>
  <si>
    <t>416-1 Assessment of the health and safety impacts of product and service categories</t>
  </si>
  <si>
    <t>416-2 Incidents of non-compliance concerning the health and safety impacts of products and services</t>
  </si>
  <si>
    <t>Radiation</t>
  </si>
  <si>
    <t>2024 Annual Report – Sustainability report – Radiation management, page 33 
https://www.iluka.com/sustainability/</t>
  </si>
  <si>
    <t>Tailings management</t>
  </si>
  <si>
    <t>2024 Annual Report – Sustainability report – Tailings management, page 35
2024 Sustainability Data Book - Tailings facilities tab
https://www.iluka.com/sustainability/</t>
  </si>
  <si>
    <t>GRI 306 Waste 2020</t>
  </si>
  <si>
    <t>306-1 Waste generation and significant waste-related impacts</t>
  </si>
  <si>
    <t>Throughout the life cycle of Iluka's operations, process and non-process waste is generated and managed in accordance with site-specific waste management plans. The majority of waste generated by Iluka’s operations is inert, comprising of sand tailings, overburden, clay materials and oversize rock which is progressively backfilled and rehabilitated. Other process waste generated is re-used where possible or disposed in designated onsite waste storage facilities.</t>
  </si>
  <si>
    <t>306-2 Management of significant waste-related impacts</t>
  </si>
  <si>
    <t xml:space="preserve">Each of Iluka’s operations manages its waste in accordance with a waste management plan. Iluka aims to manage its waste and product materials through mining and processing to ensure they are handled, stored and disposed of appropriately. </t>
  </si>
  <si>
    <t xml:space="preserve">306-3 Waste generated </t>
  </si>
  <si>
    <t>306-4 Waste diverted from disposal</t>
  </si>
  <si>
    <t>306-5 Waste directed to disposal</t>
  </si>
  <si>
    <t>MM3 Total amounts of overburden, rock, tailings, and sludges and their associated risks</t>
  </si>
  <si>
    <t>Technology</t>
  </si>
  <si>
    <t xml:space="preserve">2024 Annual Report – Sustainability report – Technology step-change, page 41 </t>
  </si>
  <si>
    <t>2024 Annual Report – Sustainability report – Environmental management, page 34 
https://www.iluka.com/sustainability/</t>
  </si>
  <si>
    <t>GRI 303 Water and Effluents 2018</t>
  </si>
  <si>
    <t>303-1 Interactions with water as a shared resource</t>
  </si>
  <si>
    <t xml:space="preserve">2024 Annual Report – Sustainability report – Ennvironmental management, page 34 </t>
  </si>
  <si>
    <t xml:space="preserve">302-2 Management of water discharge-related impacts </t>
  </si>
  <si>
    <t xml:space="preserve">2024 Annual Report – Sustainability report – Environmental management, page 34 </t>
  </si>
  <si>
    <t xml:space="preserve">303-3 Water withdrawal </t>
  </si>
  <si>
    <t>2024 Sustainability Data Book – Water and waste tab</t>
  </si>
  <si>
    <t xml:space="preserve">303-4 Water discharge </t>
  </si>
  <si>
    <t>303-5 Water consumption</t>
  </si>
  <si>
    <t xml:space="preserve">2024 Sustainability Data Book – Water and waste tab
Iluka is currently assessing its impacts on defined water stress environments and intends to disclose this information in future reports.  </t>
  </si>
  <si>
    <t xml:space="preserve">  </t>
  </si>
  <si>
    <t xml:space="preserve">Total energy use </t>
  </si>
  <si>
    <t>Total energy use (petajoule)</t>
  </si>
  <si>
    <t>5.5(b)</t>
  </si>
  <si>
    <t>6.5(b)</t>
  </si>
  <si>
    <r>
      <t>Energy intensity (megajoules per tonne of product)</t>
    </r>
    <r>
      <rPr>
        <vertAlign val="superscript"/>
        <sz val="11"/>
        <color theme="1"/>
        <rFont val="Calibri"/>
        <family val="2"/>
        <scheme val="minor"/>
      </rPr>
      <t>(a)</t>
    </r>
  </si>
  <si>
    <t>(a) Includes zircon, synthetic rutile, rutile and monazite products</t>
  </si>
  <si>
    <t>(b) Includes energy consumption from renewables</t>
  </si>
  <si>
    <t xml:space="preserve">2024 total energy use by site (petajoule) </t>
  </si>
  <si>
    <t>Energy use from non renewable sources (petajoule)</t>
  </si>
  <si>
    <r>
      <t>Energy use from renewable sources (petajoule)</t>
    </r>
    <r>
      <rPr>
        <vertAlign val="superscript"/>
        <sz val="11"/>
        <rFont val="Calibri"/>
        <family val="2"/>
        <scheme val="minor"/>
      </rPr>
      <t>(a)</t>
    </r>
  </si>
  <si>
    <t>xx</t>
  </si>
  <si>
    <t>(a) Includes renewable energy sourced from Iluka managed solar hybrid farms</t>
  </si>
  <si>
    <t>(b) Other includes exploration, project development and rehabilitation sites, and office locations</t>
  </si>
  <si>
    <t>Primary sources of energy used (percentage)</t>
  </si>
  <si>
    <t>Coal</t>
  </si>
  <si>
    <t>Natural gas</t>
  </si>
  <si>
    <t>Liquified petroleum gas</t>
  </si>
  <si>
    <t>Diesel</t>
  </si>
  <si>
    <t>Petrol</t>
  </si>
  <si>
    <t>Fuel, oil and greases</t>
  </si>
  <si>
    <r>
      <t>Total</t>
    </r>
    <r>
      <rPr>
        <b/>
        <vertAlign val="superscript"/>
        <sz val="11"/>
        <color theme="1"/>
        <rFont val="Calibri"/>
        <family val="2"/>
        <scheme val="minor"/>
      </rPr>
      <t>(a)</t>
    </r>
  </si>
  <si>
    <t xml:space="preserve">Total greenhouse gas emissions </t>
  </si>
  <si>
    <t>Scope 1 emissions (kilo tonnes of CO2 equivalent)</t>
  </si>
  <si>
    <t>Scope 2 emissions (kilo tonnes of CO2 equivalent)</t>
  </si>
  <si>
    <t>Total scope 1 and scope 2 emissions</t>
  </si>
  <si>
    <r>
      <t>Greenhouse gas emissions intensity</t>
    </r>
    <r>
      <rPr>
        <sz val="11"/>
        <color theme="1"/>
        <rFont val="Calibri"/>
        <family val="2"/>
        <scheme val="minor"/>
      </rPr>
      <t xml:space="preserve"> (tonnes of CO2 equivalent per tonne of product)</t>
    </r>
    <r>
      <rPr>
        <vertAlign val="superscript"/>
        <sz val="11"/>
        <color theme="1"/>
        <rFont val="Calibri"/>
        <family val="2"/>
        <scheme val="minor"/>
      </rPr>
      <t>(a)</t>
    </r>
  </si>
  <si>
    <t>(a) Emissions intensity includes scope 1 and scope 2 emissions. Includes zircon, synthetic rutile, rutile and monazite products</t>
  </si>
  <si>
    <t>2024 greenhouse gas emissions by site</t>
  </si>
  <si>
    <t>(a) Other includes exploration, project development and rehabilitation sites, and office locations</t>
  </si>
  <si>
    <t xml:space="preserve">Sources of total greenhouse gas emissions (percentage) </t>
  </si>
  <si>
    <t>Net purchases of electricity</t>
  </si>
  <si>
    <t>Natural gas and liquified petroleum gas</t>
  </si>
  <si>
    <r>
      <t>Total</t>
    </r>
    <r>
      <rPr>
        <vertAlign val="superscript"/>
        <sz val="11"/>
        <color theme="1"/>
        <rFont val="Calibri"/>
        <family val="2"/>
        <scheme val="minor"/>
      </rPr>
      <t>(a)</t>
    </r>
  </si>
  <si>
    <r>
      <t>Total other air emissions (tonnes)</t>
    </r>
    <r>
      <rPr>
        <b/>
        <vertAlign val="superscript"/>
        <sz val="12"/>
        <color theme="0"/>
        <rFont val="Calibri"/>
        <family val="2"/>
        <scheme val="minor"/>
      </rPr>
      <t>(a)</t>
    </r>
    <r>
      <rPr>
        <b/>
        <sz val="12"/>
        <color theme="0"/>
        <rFont val="Calibri"/>
        <family val="2"/>
        <scheme val="minor"/>
      </rPr>
      <t xml:space="preserve"> </t>
    </r>
  </si>
  <si>
    <r>
      <t>2022</t>
    </r>
    <r>
      <rPr>
        <b/>
        <vertAlign val="superscript"/>
        <sz val="12"/>
        <color theme="0"/>
        <rFont val="Calibri"/>
        <family val="2"/>
        <scheme val="minor"/>
      </rPr>
      <t>(a)</t>
    </r>
  </si>
  <si>
    <r>
      <t>2021</t>
    </r>
    <r>
      <rPr>
        <b/>
        <vertAlign val="superscript"/>
        <sz val="12"/>
        <color theme="0"/>
        <rFont val="Calibri"/>
        <family val="2"/>
        <scheme val="minor"/>
      </rPr>
      <t>(a)</t>
    </r>
  </si>
  <si>
    <r>
      <t>2020</t>
    </r>
    <r>
      <rPr>
        <b/>
        <vertAlign val="superscript"/>
        <sz val="12"/>
        <color theme="0"/>
        <rFont val="Calibri"/>
        <family val="2"/>
        <scheme val="minor"/>
      </rPr>
      <t>(a)</t>
    </r>
  </si>
  <si>
    <r>
      <t>Methane (CH</t>
    </r>
    <r>
      <rPr>
        <vertAlign val="subscript"/>
        <sz val="11"/>
        <color theme="1"/>
        <rFont val="Calibri"/>
        <family val="2"/>
        <scheme val="minor"/>
      </rPr>
      <t>4</t>
    </r>
    <r>
      <rPr>
        <sz val="11"/>
        <color theme="1"/>
        <rFont val="Calibri"/>
        <family val="2"/>
        <scheme val="minor"/>
      </rPr>
      <t>)</t>
    </r>
  </si>
  <si>
    <r>
      <t>Nitrous Oxide (N</t>
    </r>
    <r>
      <rPr>
        <vertAlign val="subscript"/>
        <sz val="11"/>
        <color theme="1"/>
        <rFont val="Calibri"/>
        <family val="2"/>
        <scheme val="minor"/>
      </rPr>
      <t>2</t>
    </r>
    <r>
      <rPr>
        <sz val="11"/>
        <color theme="1"/>
        <rFont val="Calibri"/>
        <family val="2"/>
        <scheme val="minor"/>
      </rPr>
      <t>0)</t>
    </r>
  </si>
  <si>
    <t>Hydrofluorocarbons (HFCs)</t>
  </si>
  <si>
    <t>Perfluorocarbons (PFCs)</t>
  </si>
  <si>
    <r>
      <t>Sulphur Hexafluoride (SF</t>
    </r>
    <r>
      <rPr>
        <vertAlign val="subscript"/>
        <sz val="11"/>
        <color theme="1"/>
        <rFont val="Calibri"/>
        <family val="2"/>
        <scheme val="minor"/>
      </rPr>
      <t>6</t>
    </r>
    <r>
      <rPr>
        <sz val="11"/>
        <color theme="1"/>
        <rFont val="Calibri"/>
        <family val="2"/>
        <scheme val="minor"/>
      </rPr>
      <t>)</t>
    </r>
  </si>
  <si>
    <r>
      <t xml:space="preserve">(a) Figures are reported for financial period (01 July to 30 June) of each year in accordance with the </t>
    </r>
    <r>
      <rPr>
        <i/>
        <sz val="10"/>
        <color theme="1"/>
        <rFont val="Calibri"/>
        <family val="2"/>
        <scheme val="minor"/>
      </rPr>
      <t>NGER Act 2007</t>
    </r>
  </si>
  <si>
    <r>
      <t>2024 total other air emissions (tonnes)</t>
    </r>
    <r>
      <rPr>
        <b/>
        <vertAlign val="superscript"/>
        <sz val="12"/>
        <color theme="0"/>
        <rFont val="Calibri"/>
        <family val="2"/>
        <scheme val="minor"/>
      </rPr>
      <t>(a)</t>
    </r>
    <r>
      <rPr>
        <b/>
        <sz val="12"/>
        <color theme="0"/>
        <rFont val="Calibri"/>
        <family val="2"/>
        <scheme val="minor"/>
      </rPr>
      <t xml:space="preserve"> </t>
    </r>
  </si>
  <si>
    <t xml:space="preserve">Iluka supports the Financial Stability Board's Task Force on Climate-related Financial Disclosures (TCFD) recommendations and uses the TCFD framework to present its disclosures. For a detailed overview of Iluka's climate-related disclosures, please refer to the 2024 Annual Report (Sustainability report – Climate change response section). If you are interested in understanding Iluka's transition and physical risks, please refer to the 2023 Data Book. A comprehensive update will be provided in next year's annual reporting. 
</t>
  </si>
  <si>
    <t>Term</t>
  </si>
  <si>
    <t>Definition</t>
  </si>
  <si>
    <t xml:space="preserve">Biodiversity encompasses the variability of organisms living in terrestrial, marine, and aquatic ecosystems, as well as the ecological complexes they form. It comprises the genetic diversity within species, the variety of species in an area, and the distinct features of entire ecosystems </t>
  </si>
  <si>
    <t>Catchment</t>
  </si>
  <si>
    <t>Area of land from which all surface runoff and subsurface water flows through a sequence of streams, rivers, aquifers and lakes into the sea or another outlet at a single river mouth, estuary or delta.</t>
  </si>
  <si>
    <t>Carbon emissions</t>
  </si>
  <si>
    <t xml:space="preserve">For Iluka's reporting purposes, these are the aggregate carbon dioxide equivalent (CO2-e) emissions of carbon dioxide (CO₂), methane (CH₄), and nitrous oxide (N₂O). Global warming potential for non-CO2 emissions are as stipulated under the National Greenhouse and Energy Reporting Regulations 2008. 
Iluka measures emissions according to the World Resources Institute/World Business Council for Sustainable Development Greenhouse Gas Protocol, which includes: 
_Scope 1 carbon emissions that are direct carbon emissions from Iluka's own operations, including the electricity generate at the company's sites.  
_Scope 2 carbon emissions that are indirect carbon emissions from the generation of purchased electricity.
_Scope 3 carbon emissions that are indirect carbon emissions not included in energy indirect (scope 2) GHG emissions that occur outside of the organisation, including both upstream and downstream emissions
</t>
  </si>
  <si>
    <t>Carbon footprint</t>
  </si>
  <si>
    <t xml:space="preserve">The calculation of the total greenhouse gas emissions caused by an individual, event, organisation, service or product, expressed as carbon dioxide equivalents. </t>
  </si>
  <si>
    <t>Carbon intensity</t>
  </si>
  <si>
    <t>A company’s physical carbon performance and describes the extent to which its business activities are based on carbon usage for a defined scope and fiscal year.</t>
  </si>
  <si>
    <t>Community investment</t>
  </si>
  <si>
    <t xml:space="preserve">Community investment includes direct contributions in community infrastructure and services, sponsorships and donations. It excludes payments made to suppliers and contractors; wages, salaries and benefits; and government and other royalties paid and payable.
</t>
  </si>
  <si>
    <t>Contractor</t>
  </si>
  <si>
    <t xml:space="preserve">Any organisation or individual (other than an Iluka employee) who provides labour to Iluka pursuant to a contract of service. 
</t>
  </si>
  <si>
    <t>Critical Control Management</t>
  </si>
  <si>
    <t>Employee assessment for critical controls prior to commencing a task</t>
  </si>
  <si>
    <t xml:space="preserve">Dark Diversity </t>
  </si>
  <si>
    <t xml:space="preserve">Is the set of species absent from a particular site even though they could occur there because they are present in the region and suit the particular site's ecological conditions. </t>
  </si>
  <si>
    <t>Employee</t>
  </si>
  <si>
    <t xml:space="preserve">Any person directly employed by Iluka in full-time, part-time or casual employment on a temporary or permanent basis pursuant to a contract of service.
</t>
  </si>
  <si>
    <t>Environmental incidents</t>
  </si>
  <si>
    <t xml:space="preserve">Level 3, 4 or 5 incidents as defined by Iluka’s HSEC Guideline Hazard, Incident and Emergency Classification. Level 5 incidents have an environmental consequence that represents serious long-term environmental impairment of the ecosystem function.
</t>
  </si>
  <si>
    <t>Fatality</t>
  </si>
  <si>
    <t xml:space="preserve">A health or safety event where an injury or occupational illness has caused the death of one or more person(s).
</t>
  </si>
  <si>
    <t>Water with concentration of total dissolved solids equal to or below 1,000 mg/L.</t>
  </si>
  <si>
    <t>Global Warming Potential</t>
  </si>
  <si>
    <r>
      <t>Value describing the radiative forcing impact of one unit of a given GHG relative to one unit of CO</t>
    </r>
    <r>
      <rPr>
        <vertAlign val="subscript"/>
        <sz val="11"/>
        <rFont val="Calibri"/>
        <family val="2"/>
        <scheme val="minor"/>
      </rPr>
      <t>2</t>
    </r>
    <r>
      <rPr>
        <sz val="11"/>
        <rFont val="Calibri"/>
        <family val="2"/>
        <scheme val="minor"/>
      </rPr>
      <t xml:space="preserve"> over a given period of time. </t>
    </r>
  </si>
  <si>
    <t>Greenhouse gas (GHG)</t>
  </si>
  <si>
    <t xml:space="preserve">For Iluka's reporting purposes, these are the aggregate anthropogenic carbon dioxide equivalent (CO2-e) emissions of carbon dioxide (CO₂), methane (CH₄), and nitrous oxide (N₂O). These are measured according to the National Greenhouse and Energy Reporting Regulations 2008 and the World Resources Institute/ World Business Council for Sustainable Development Greenhouse Gas Protocol.
</t>
  </si>
  <si>
    <t xml:space="preserve">GRI </t>
  </si>
  <si>
    <t xml:space="preserve">GRI is an international independent organisation that has established an international framework and standards for sustainability reporting. Iluka reports in accordance with the GRI Standards. 
</t>
  </si>
  <si>
    <t>Water that is being held in, and that can be recovered from, an underground formation.</t>
  </si>
  <si>
    <t>Rights inherent to all human beings, which include, at a minimum, the rights set out in the United Nations International Bill of Human Rights and the principles concerning fundamental rights set out in the International Labour Organization (ILO) Declaration on Fundamental Principles and Rights at Work.</t>
  </si>
  <si>
    <t>Injury</t>
  </si>
  <si>
    <t xml:space="preserve">An injury is temporary or permanent damage to tissue, muscle or bone typically caused by an identifiable event.
</t>
  </si>
  <si>
    <t>IUCN Red List of Threatened Species</t>
  </si>
  <si>
    <t xml:space="preserve">The International Union for Conservation of Nature’s (IUCN) Red List of Threatened Species is a comprehensive global information source on the extinction risk of animals, fungi and plants. The Red List is a critical indicator of the health of the world’s biodiversity and indicates how close a species is to becoming extinct. The nine categories are Extinct, Extinct in the Wild, Critically Endangered, Endangered, Vulnerable, Near Threatened, Least Concern, Data Deficient and Not Evaluated.  
</t>
  </si>
  <si>
    <t>Lost time injuries</t>
  </si>
  <si>
    <t xml:space="preserve">Any work-related injury that results in:
_The injured worker being absent from work, as a result of the seriousness of the injury, for one full shift or longer; or 
_A mild/moderate permanent disabling injury. 
</t>
  </si>
  <si>
    <t>Materiality</t>
  </si>
  <si>
    <t xml:space="preserve">Materiality is a standard process that supports corporate sustainability reporting. Applied annually, the materiality process aims to establish the sustainability topics most material to a business, defining priority topics that:
_Reflect the importance of economic, social and environmental impacts of the business; and
_Substantively influence the assessments and decisions of stakeholders.  
</t>
  </si>
  <si>
    <t>Medical treatment injuries</t>
  </si>
  <si>
    <t xml:space="preserve">Any work-related injury that requires treatment, or under the specific order of, a medical practitioner or any injury that could be considered as being one that would normally be treated by a medical practitioner.  
</t>
  </si>
  <si>
    <t xml:space="preserve">Mineral waste </t>
  </si>
  <si>
    <t xml:space="preserve">Waste materials removed from the mine void that are separated from the valuable minerals over various processing stages. These are handled, stored and disposed of according to their properties, environmental factors and regulations. 
Iluka handles non-hazardous and hazardous materials generated from mining and processing activities.
_Non-hazardous mineral materials include tailings, overburden and rock (oversized material).
_Hazardous mineral materials include char, slimes, neutralised unused acid and contaminated demolition materials.
</t>
  </si>
  <si>
    <t>Net zero</t>
  </si>
  <si>
    <t>Refers to achieving an equal balance between GHG emissions produced and GHG emissions removed from the atmosphere.</t>
  </si>
  <si>
    <t>Non-mineral waste</t>
  </si>
  <si>
    <t xml:space="preserve">Iluka handles non-hazardous and hazardous non-materials waste that are not a by-product from mining and processing activities.
_Non-hazardous non-mineral materials include general waste, co-mingled, tyres, scrap metal, timber and plastics. 
_Hazardous non-mineral materials include batteries, electronic, laboratory, medical, fluorescent bulbs, ink cartridges, waste oil/grease and hydrocarbon contaminated soil.
</t>
  </si>
  <si>
    <t>Occupational illness</t>
  </si>
  <si>
    <t xml:space="preserve">An abnormal work-related condition or disorder including both acute and chronic illnesses, such as, but not limited to, a skin disease, respiratory disorder, hearing loss or poisoning. Occupational illnesses may be caused by exposure to agents, toxins, pathogens or other factors which may be the result of inhalation, absorption, ingestion or direct contact. 
</t>
  </si>
  <si>
    <t>Occupational Exposure Limit (OEL)</t>
  </si>
  <si>
    <t>Represents the maximum airborne concentration of a toxic substance to which a worker can be exposed over a period of time without suffering any harmful consequences.</t>
  </si>
  <si>
    <t>Permanent disabling injuries/illnesses</t>
  </si>
  <si>
    <t>The degree to which an illness is classified as disabling is based on the American Medical Association’s Guide to the Evaluation of Permanent Impairment, 5th Edition (AMA5) and Safe Work Australia’s National Permanent Impairment Guide.</t>
  </si>
  <si>
    <t>Psychosocial safety</t>
  </si>
  <si>
    <t>Psychosocial safety refers to the psychological and social conditions of the workplace that have the potential to cause harm, which can be mental or physical. Psychosocial hazards and risk factors can include stress, fatigue, bullying, violence, aggression, harassment and burnout.</t>
  </si>
  <si>
    <t>Recordable injuries</t>
  </si>
  <si>
    <t xml:space="preserve">A recordable injury case is a new case of sufficient severity that it requires medical treatment beyond first aid or results in the worker’s inability to perform his or her routine work function on the next calendar day.
</t>
  </si>
  <si>
    <t>Restricted work case injuries</t>
  </si>
  <si>
    <t xml:space="preserve">An occupational injury that results in an worker on or after the next calendar day after the injury being: 
_assigned alternate or restricted duties;  
_unable to perform one or more of their routine functions; or 
_unable to work a full day of normal duties. </t>
  </si>
  <si>
    <t>Serious potential incident (SPI)</t>
  </si>
  <si>
    <t xml:space="preserve">Any incident which has the potential consequence as Major (Level 5) as defined by Iluka’s HSEC Guideline Hazard, Incident and Emergency Classification.
 </t>
  </si>
  <si>
    <t>Severity</t>
  </si>
  <si>
    <t xml:space="preserve">The degree to which an injury is classified as disabling based on the American Medical Association’s Guide to the Evaluation of Permanent Impairment.
Severity frequency rate is calculated by: days Lost to Injury per one million man hours worked per annum
</t>
  </si>
  <si>
    <t>Social incidents</t>
  </si>
  <si>
    <t xml:space="preserve">Social incidents as defined by Iluka’s HSEC Guideline Hazard, Incident and Emergency Classification. Level 5 incidents have an stakeholder consequence that represents very serious widespread social impacts and/or irreparable damage to highly valued items.
</t>
  </si>
  <si>
    <t xml:space="preserve">Sulphur oxides </t>
  </si>
  <si>
    <r>
      <t>Are a group of molecules made of sulfur and oxygen atoms, such as sulfur dioxide (SO</t>
    </r>
    <r>
      <rPr>
        <vertAlign val="subscript"/>
        <sz val="11"/>
        <rFont val="Calibri"/>
        <family val="2"/>
        <scheme val="minor"/>
      </rPr>
      <t>2</t>
    </r>
    <r>
      <rPr>
        <sz val="11"/>
        <rFont val="Calibri"/>
        <family val="2"/>
        <scheme val="minor"/>
      </rPr>
      <t>) and sulfur trioxide (SO</t>
    </r>
    <r>
      <rPr>
        <vertAlign val="subscript"/>
        <sz val="11"/>
        <rFont val="Calibri"/>
        <family val="2"/>
        <scheme val="minor"/>
      </rPr>
      <t>3</t>
    </r>
    <r>
      <rPr>
        <sz val="11"/>
        <rFont val="Calibri"/>
        <family val="2"/>
        <scheme val="minor"/>
      </rPr>
      <t xml:space="preserve">).
</t>
    </r>
  </si>
  <si>
    <t>Water that occurs naturally on the Earth’s surface in ice sheets, ice caps, glaciers, icebergs, bogs, ponds, lakes, rivers and streams.</t>
  </si>
  <si>
    <t xml:space="preserve">The residue or wastes that come out of the ‘tail’ end of a processing plant, generally a fine-grained product. The processes themselves are generally water-based and the tailings, are, for the most part, produced as a slurry of solid particles suspended in water.
</t>
  </si>
  <si>
    <t>Total Recordable Injury Frequency Rate (TRIFR)</t>
  </si>
  <si>
    <t xml:space="preserve">Frequency rate is calculated by: 
Total recordable injuries multiplied by one million man hours divided by the total hours worked per annum
</t>
  </si>
  <si>
    <t>Total Recordable Occupational Illness Frequency Rate (TROIFR)</t>
  </si>
  <si>
    <t xml:space="preserve">Frequency rate is calculated by: 
Total occupational illnesses multiplied by one million man hours divided by the total hours worked per annum
</t>
  </si>
  <si>
    <t>Underlying Group EBITDA</t>
  </si>
  <si>
    <t xml:space="preserve">Underlying Group earnings before interest, tax, depreciation and amortisation (EBITDA) excludes non-recurring adjustments including impairments and changes to rehabilitation provisions for closed sites which are non-cash in nature.
</t>
  </si>
  <si>
    <t>Water consumption</t>
  </si>
  <si>
    <t>Sum of all water that has been withdrawn and incorporated into products, used in the production of crops or generated as waste, has evaporated, transpired or been consumed by humans or livestock, or is polluted to the point of being unusable by other users, and is therefore not released back to surface water, groundwater, seawater, or a third party over the course of the reporting period.</t>
  </si>
  <si>
    <t>Water quality</t>
  </si>
  <si>
    <t xml:space="preserve">Water quality parameters include:
_Fresh with a concentration of total dissolved solids equal to or below 1,000 milligrams per litre
_Other with a concentration of total dissolved solids above 1,000 milligrams per litre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</si>
</sst>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d\ dd\ mmm"/>
    <numFmt numFmtId="165" formatCode="0.0%"/>
    <numFmt numFmtId="166" formatCode="0.0"/>
    <numFmt numFmtId="167" formatCode="#,##0.0"/>
    <numFmt numFmtId="168" formatCode="0.000"/>
    <numFmt numFmtId="169" formatCode="##,##0_-;\(##,##0\);\-_;"/>
    <numFmt numFmtId="170" formatCode="_-* #,##0_-;\-* #,##0_-;_-* &quot;-&quot;??_-;_-@_-"/>
    <numFmt numFmtId="171" formatCode="0.000%"/>
  </numFmts>
  <fonts count="90">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7"/>
      <name val="Akzidenz Grotesk BE Light"/>
      <family val="2"/>
    </font>
    <font>
      <sz val="10"/>
      <name val="Arial"/>
      <family val="2"/>
    </font>
    <font>
      <sz val="10"/>
      <color theme="1"/>
      <name val="Calibri"/>
      <family val="2"/>
      <scheme val="minor"/>
    </font>
    <font>
      <sz val="11"/>
      <color rgb="FFFF0000"/>
      <name val="Calibri"/>
      <family val="2"/>
      <scheme val="minor"/>
    </font>
    <font>
      <sz val="8"/>
      <name val="Calibri"/>
      <family val="2"/>
      <scheme val="minor"/>
    </font>
    <font>
      <b/>
      <sz val="11"/>
      <color theme="1"/>
      <name val="Calibri"/>
      <family val="2"/>
      <scheme val="minor"/>
    </font>
    <font>
      <vertAlign val="superscript"/>
      <sz val="11"/>
      <color theme="1"/>
      <name val="Calibri"/>
      <family val="2"/>
      <scheme val="minor"/>
    </font>
    <font>
      <sz val="16"/>
      <color theme="1"/>
      <name val="Calibri"/>
      <family val="2"/>
      <scheme val="minor"/>
    </font>
    <font>
      <sz val="14"/>
      <color rgb="FF0070C0"/>
      <name val="Arial"/>
      <family val="2"/>
    </font>
    <font>
      <sz val="10"/>
      <color rgb="FFC00000"/>
      <name val="Arial"/>
      <family val="2"/>
    </font>
    <font>
      <b/>
      <sz val="12"/>
      <color theme="0"/>
      <name val="Calibri"/>
      <family val="2"/>
      <scheme val="minor"/>
    </font>
    <font>
      <sz val="11"/>
      <color rgb="FFC00000"/>
      <name val="Calibri"/>
      <family val="2"/>
      <scheme val="minor"/>
    </font>
    <font>
      <sz val="16"/>
      <name val="Calibri"/>
      <family val="2"/>
      <scheme val="minor"/>
    </font>
    <font>
      <b/>
      <sz val="12"/>
      <color theme="1"/>
      <name val="Calibri"/>
      <family val="2"/>
      <scheme val="minor"/>
    </font>
    <font>
      <b/>
      <sz val="11"/>
      <color theme="0"/>
      <name val="Calibri"/>
      <family val="2"/>
      <scheme val="minor"/>
    </font>
    <font>
      <sz val="11"/>
      <color rgb="FF000000"/>
      <name val="Calibri"/>
      <family val="2"/>
      <scheme val="minor"/>
    </font>
    <font>
      <b/>
      <sz val="11"/>
      <name val="Calibri"/>
      <family val="2"/>
      <scheme val="minor"/>
    </font>
    <font>
      <sz val="11"/>
      <color theme="0"/>
      <name val="Calibri"/>
      <family val="2"/>
      <scheme val="minor"/>
    </font>
    <font>
      <b/>
      <sz val="14"/>
      <color theme="1"/>
      <name val="Calibri"/>
      <family val="2"/>
      <scheme val="minor"/>
    </font>
    <font>
      <b/>
      <vertAlign val="superscript"/>
      <sz val="14"/>
      <color theme="1"/>
      <name val="Calibri"/>
      <family val="2"/>
      <scheme val="minor"/>
    </font>
    <font>
      <sz val="11"/>
      <name val="Calibri"/>
      <family val="2"/>
      <scheme val="minor"/>
    </font>
    <font>
      <b/>
      <sz val="11"/>
      <color rgb="FFC00000"/>
      <name val="Calibri"/>
      <family val="2"/>
      <scheme val="minor"/>
    </font>
    <font>
      <sz val="10"/>
      <name val="Calibri"/>
      <family val="2"/>
      <scheme val="minor"/>
    </font>
    <font>
      <sz val="11"/>
      <color theme="1"/>
      <name val="Arial"/>
      <family val="2"/>
    </font>
    <font>
      <b/>
      <sz val="10"/>
      <color theme="1"/>
      <name val="Calibri"/>
      <family val="2"/>
      <scheme val="minor"/>
    </font>
    <font>
      <b/>
      <sz val="11"/>
      <color rgb="FF0070C0"/>
      <name val="Calibri"/>
      <family val="2"/>
      <scheme val="minor"/>
    </font>
    <font>
      <u/>
      <sz val="11"/>
      <color theme="10"/>
      <name val="Calibri"/>
      <family val="2"/>
      <scheme val="minor"/>
    </font>
    <font>
      <b/>
      <sz val="11"/>
      <color theme="10"/>
      <name val="Calibri"/>
      <family val="2"/>
      <scheme val="minor"/>
    </font>
    <font>
      <b/>
      <sz val="14"/>
      <name val="Calibri"/>
      <family val="2"/>
      <scheme val="minor"/>
    </font>
    <font>
      <sz val="12"/>
      <color theme="0"/>
      <name val="Calibri"/>
      <family val="2"/>
      <scheme val="minor"/>
    </font>
    <font>
      <sz val="12"/>
      <color theme="1"/>
      <name val="Calibri"/>
      <family val="2"/>
      <scheme val="minor"/>
    </font>
    <font>
      <b/>
      <vertAlign val="superscript"/>
      <sz val="12"/>
      <color theme="0"/>
      <name val="Calibri"/>
      <family val="2"/>
      <scheme val="minor"/>
    </font>
    <font>
      <b/>
      <sz val="12"/>
      <name val="Calibri"/>
      <family val="2"/>
      <scheme val="minor"/>
    </font>
    <font>
      <sz val="10"/>
      <color rgb="FFD6002A"/>
      <name val="Arial"/>
      <family val="2"/>
    </font>
    <font>
      <sz val="10"/>
      <color rgb="FFFF0000"/>
      <name val="Calibri"/>
      <family val="2"/>
      <scheme val="minor"/>
    </font>
    <font>
      <sz val="16"/>
      <color rgb="FFFF0000"/>
      <name val="Calibri"/>
      <family val="2"/>
      <scheme val="minor"/>
    </font>
    <font>
      <b/>
      <sz val="12"/>
      <color rgb="FFFF0000"/>
      <name val="Calibri"/>
      <family val="2"/>
      <scheme val="minor"/>
    </font>
    <font>
      <sz val="11"/>
      <color rgb="FF7030A0"/>
      <name val="Calibri"/>
      <family val="2"/>
      <scheme val="minor"/>
    </font>
    <font>
      <b/>
      <vertAlign val="superscript"/>
      <sz val="11"/>
      <color theme="1"/>
      <name val="Calibri"/>
      <family val="2"/>
      <scheme val="minor"/>
    </font>
    <font>
      <vertAlign val="subscript"/>
      <sz val="11"/>
      <color theme="1"/>
      <name val="Calibri"/>
      <family val="2"/>
      <scheme val="minor"/>
    </font>
    <font>
      <sz val="16"/>
      <color rgb="FFC00000"/>
      <name val="Calibri"/>
      <family val="2"/>
      <scheme val="minor"/>
    </font>
    <font>
      <sz val="14"/>
      <color rgb="FFC00000"/>
      <name val="Calibri"/>
      <family val="2"/>
      <scheme val="minor"/>
    </font>
    <font>
      <b/>
      <sz val="11"/>
      <color rgb="FF000000"/>
      <name val="Calibri"/>
      <family val="2"/>
      <scheme val="minor"/>
    </font>
    <font>
      <b/>
      <sz val="11"/>
      <color rgb="FFFF0000"/>
      <name val="Calibri"/>
      <family val="2"/>
      <scheme val="minor"/>
    </font>
    <font>
      <sz val="12"/>
      <color rgb="FFFF0000"/>
      <name val="Calibri"/>
      <family val="2"/>
      <scheme val="minor"/>
    </font>
    <font>
      <sz val="12"/>
      <color rgb="FFFF0000"/>
      <name val="Calibri"/>
      <family val="2"/>
      <charset val="1"/>
    </font>
    <font>
      <sz val="11"/>
      <color rgb="FF000000"/>
      <name val="Calibri"/>
      <family val="2"/>
    </font>
    <font>
      <sz val="11"/>
      <name val="Calibri"/>
      <family val="2"/>
    </font>
    <font>
      <vertAlign val="superscript"/>
      <sz val="11"/>
      <name val="Calibri"/>
      <family val="2"/>
      <scheme val="minor"/>
    </font>
    <font>
      <sz val="11"/>
      <color theme="10"/>
      <name val="Calibri"/>
      <family val="2"/>
      <scheme val="minor"/>
    </font>
    <font>
      <b/>
      <sz val="11"/>
      <color rgb="FF000000"/>
      <name val="Calibri"/>
      <family val="2"/>
    </font>
    <font>
      <sz val="11"/>
      <color rgb="FF000000"/>
      <name val="Aptos Narrow"/>
      <family val="2"/>
    </font>
    <font>
      <b/>
      <sz val="12"/>
      <color rgb="FFFFFFFF"/>
      <name val="Calibri"/>
      <family val="2"/>
      <scheme val="minor"/>
    </font>
    <font>
      <vertAlign val="superscript"/>
      <sz val="11"/>
      <color rgb="FF000000"/>
      <name val="Calibri"/>
      <family val="2"/>
      <scheme val="minor"/>
    </font>
    <font>
      <vertAlign val="subscript"/>
      <sz val="11"/>
      <name val="Calibri"/>
      <family val="2"/>
      <scheme val="minor"/>
    </font>
    <font>
      <i/>
      <sz val="11"/>
      <color theme="1"/>
      <name val="Calibri"/>
      <family val="2"/>
      <scheme val="minor"/>
    </font>
    <font>
      <sz val="11"/>
      <color rgb="FF00B050"/>
      <name val="Calibri"/>
      <family val="2"/>
      <scheme val="minor"/>
    </font>
    <font>
      <u/>
      <sz val="10"/>
      <color theme="10"/>
      <name val="Arial"/>
      <family val="2"/>
    </font>
    <font>
      <i/>
      <sz val="10"/>
      <color theme="1"/>
      <name val="Calibri"/>
      <family val="2"/>
      <scheme val="minor"/>
    </font>
    <font>
      <sz val="11"/>
      <color rgb="FFFF0000"/>
      <name val="Calibri"/>
      <family val="2"/>
    </font>
    <font>
      <b/>
      <sz val="11"/>
      <color rgb="FFFF0000"/>
      <name val="Calibri"/>
      <family val="2"/>
    </font>
    <font>
      <sz val="10"/>
      <color rgb="FFFF0000"/>
      <name val="Arial"/>
      <family val="2"/>
    </font>
    <font>
      <vertAlign val="superscript"/>
      <sz val="11"/>
      <color rgb="FF000000"/>
      <name val="Calibri"/>
      <family val="2"/>
    </font>
    <font>
      <sz val="10"/>
      <color theme="0"/>
      <name val="Arial"/>
      <family val="2"/>
    </font>
    <font>
      <sz val="10"/>
      <color theme="0"/>
      <name val="Calibri"/>
      <family val="2"/>
      <scheme val="minor"/>
    </font>
    <font>
      <sz val="10"/>
      <color theme="1"/>
      <name val="Arial"/>
      <family val="2"/>
    </font>
    <font>
      <b/>
      <vertAlign val="superscript"/>
      <sz val="11"/>
      <color rgb="FF000000"/>
      <name val="Calibri"/>
      <family val="2"/>
      <scheme val="minor"/>
    </font>
    <font>
      <i/>
      <sz val="11"/>
      <color rgb="FF000000"/>
      <name val="Calibri"/>
      <family val="2"/>
    </font>
    <font>
      <sz val="11"/>
      <color rgb="FFC00000"/>
      <name val="Calibri"/>
      <family val="2"/>
    </font>
  </fonts>
  <fills count="7">
    <fill>
      <patternFill patternType="none"/>
    </fill>
    <fill>
      <patternFill patternType="gray125"/>
    </fill>
    <fill>
      <patternFill patternType="solid">
        <fgColor rgb="FF0070C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bgColor indexed="64"/>
      </patternFill>
    </fill>
    <fill>
      <patternFill patternType="solid">
        <fgColor rgb="FF0070C0"/>
        <bgColor rgb="FF000000"/>
      </patternFill>
    </fill>
  </fills>
  <borders count="10">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hair">
        <color indexed="23"/>
      </bottom>
      <diagonal/>
    </border>
    <border>
      <left style="thin">
        <color theme="0"/>
      </left>
      <right/>
      <top/>
      <bottom/>
      <diagonal/>
    </border>
    <border>
      <left/>
      <right/>
      <top/>
      <bottom style="thin">
        <color rgb="FF000000"/>
      </bottom>
      <diagonal/>
    </border>
    <border>
      <left/>
      <right/>
      <top style="thin">
        <color auto="1"/>
      </top>
      <bottom style="thin">
        <color theme="1"/>
      </bottom>
      <diagonal/>
    </border>
    <border>
      <left/>
      <right/>
      <top/>
      <bottom style="thin">
        <color theme="1"/>
      </bottom>
      <diagonal/>
    </border>
    <border>
      <left/>
      <right/>
      <top style="thin">
        <color theme="1"/>
      </top>
      <bottom/>
      <diagonal/>
    </border>
  </borders>
  <cellStyleXfs count="47">
    <xf numFmtId="0" fontId="0" fillId="0" borderId="0"/>
    <xf numFmtId="164" fontId="21" fillId="0" borderId="4">
      <alignment horizontal="left" vertical="top" wrapText="1"/>
    </xf>
    <xf numFmtId="0" fontId="22" fillId="0" borderId="0"/>
    <xf numFmtId="0" fontId="20" fillId="0" borderId="0"/>
    <xf numFmtId="0" fontId="20" fillId="0" borderId="0"/>
    <xf numFmtId="0" fontId="19" fillId="0" borderId="0"/>
    <xf numFmtId="9" fontId="20" fillId="0" borderId="0" applyFont="0" applyFill="0" applyBorder="0" applyAlignment="0" applyProtection="0"/>
    <xf numFmtId="0" fontId="47" fillId="0" borderId="0" applyNumberFormat="0" applyFill="0" applyBorder="0" applyAlignment="0" applyProtection="0"/>
    <xf numFmtId="0" fontId="18" fillId="0" borderId="0"/>
    <xf numFmtId="0" fontId="17" fillId="0" borderId="0"/>
    <xf numFmtId="0" fontId="17" fillId="0" borderId="0"/>
    <xf numFmtId="0" fontId="16" fillId="0" borderId="0"/>
    <xf numFmtId="0" fontId="15" fillId="0" borderId="0"/>
    <xf numFmtId="0" fontId="20" fillId="0" borderId="0"/>
    <xf numFmtId="0" fontId="47" fillId="0" borderId="0" applyNumberFormat="0" applyFill="0" applyBorder="0" applyAlignment="0" applyProtection="0"/>
    <xf numFmtId="0" fontId="14" fillId="0" borderId="0"/>
    <xf numFmtId="9" fontId="20" fillId="0" borderId="0" applyFont="0" applyFill="0" applyBorder="0" applyAlignment="0" applyProtection="0"/>
    <xf numFmtId="0" fontId="12" fillId="0" borderId="0"/>
    <xf numFmtId="43" fontId="20" fillId="0" borderId="0" applyFont="0" applyFill="0" applyBorder="0" applyAlignment="0" applyProtection="0"/>
    <xf numFmtId="0" fontId="12" fillId="0" borderId="0"/>
    <xf numFmtId="0" fontId="11" fillId="0" borderId="0"/>
    <xf numFmtId="9" fontId="11" fillId="0" borderId="0" applyFont="0" applyFill="0" applyBorder="0" applyAlignment="0" applyProtection="0"/>
    <xf numFmtId="0" fontId="13" fillId="0" borderId="0"/>
    <xf numFmtId="0" fontId="10" fillId="0" borderId="0"/>
    <xf numFmtId="43" fontId="10"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78" fillId="0" borderId="0" applyNumberFormat="0" applyFill="0" applyBorder="0" applyAlignment="0" applyProtection="0"/>
    <xf numFmtId="0" fontId="8" fillId="0" borderId="0"/>
    <xf numFmtId="0" fontId="8" fillId="0" borderId="0"/>
    <xf numFmtId="43"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6" fillId="0" borderId="0"/>
    <xf numFmtId="0" fontId="3" fillId="0" borderId="0"/>
    <xf numFmtId="43" fontId="3" fillId="0" borderId="0" applyFont="0" applyFill="0" applyBorder="0" applyAlignment="0" applyProtection="0"/>
    <xf numFmtId="43" fontId="6" fillId="0" borderId="0" applyFont="0" applyFill="0" applyBorder="0" applyAlignment="0" applyProtection="0"/>
    <xf numFmtId="0" fontId="2" fillId="0" borderId="0"/>
    <xf numFmtId="0" fontId="1" fillId="0" borderId="0"/>
  </cellStyleXfs>
  <cellXfs count="764">
    <xf numFmtId="0" fontId="0" fillId="0" borderId="0" xfId="0"/>
    <xf numFmtId="0" fontId="0" fillId="0" borderId="0" xfId="0" applyAlignment="1">
      <alignment horizontal="left" vertical="top"/>
    </xf>
    <xf numFmtId="0" fontId="0" fillId="0" borderId="0" xfId="0" applyAlignment="1">
      <alignment horizontal="right" vertical="top"/>
    </xf>
    <xf numFmtId="0" fontId="0" fillId="0" borderId="0" xfId="0" applyAlignment="1">
      <alignment vertical="top"/>
    </xf>
    <xf numFmtId="0" fontId="28" fillId="0" borderId="0" xfId="0" applyFont="1" applyAlignment="1">
      <alignment horizontal="left" vertical="top"/>
    </xf>
    <xf numFmtId="0" fontId="26" fillId="0" borderId="0" xfId="0" applyFont="1" applyAlignment="1">
      <alignment horizontal="right" vertical="top"/>
    </xf>
    <xf numFmtId="0" fontId="19" fillId="0" borderId="0" xfId="5" applyAlignment="1">
      <alignment vertical="top"/>
    </xf>
    <xf numFmtId="0" fontId="19" fillId="0" borderId="0" xfId="5" applyAlignment="1">
      <alignment vertical="top" wrapText="1"/>
    </xf>
    <xf numFmtId="0" fontId="23" fillId="0" borderId="0" xfId="5" applyFont="1" applyAlignment="1">
      <alignment vertical="top"/>
    </xf>
    <xf numFmtId="0" fontId="28" fillId="0" borderId="0" xfId="5" applyFont="1" applyAlignment="1">
      <alignment vertical="top"/>
    </xf>
    <xf numFmtId="0" fontId="28" fillId="0" borderId="0" xfId="5" applyFont="1" applyAlignment="1">
      <alignment horizontal="left" vertical="top" wrapText="1"/>
    </xf>
    <xf numFmtId="0" fontId="29" fillId="0" borderId="0" xfId="5" applyFont="1" applyAlignment="1">
      <alignment vertical="top"/>
    </xf>
    <xf numFmtId="0" fontId="30" fillId="0" borderId="0" xfId="5" applyFont="1" applyAlignment="1">
      <alignment vertical="top"/>
    </xf>
    <xf numFmtId="0" fontId="23" fillId="0" borderId="0" xfId="5" applyFont="1" applyAlignment="1">
      <alignment vertical="top" wrapText="1"/>
    </xf>
    <xf numFmtId="0" fontId="23" fillId="0" borderId="0" xfId="5" applyFont="1" applyAlignment="1">
      <alignment horizontal="center" vertical="top" wrapText="1"/>
    </xf>
    <xf numFmtId="0" fontId="32" fillId="0" borderId="0" xfId="5" applyFont="1" applyAlignment="1">
      <alignment vertical="top"/>
    </xf>
    <xf numFmtId="0" fontId="20" fillId="0" borderId="0" xfId="5" applyFont="1" applyAlignment="1">
      <alignment vertical="top"/>
    </xf>
    <xf numFmtId="0" fontId="26" fillId="0" borderId="0" xfId="5" applyFont="1" applyAlignment="1">
      <alignment vertical="top"/>
    </xf>
    <xf numFmtId="0" fontId="33" fillId="0" borderId="0" xfId="5" applyFont="1" applyAlignment="1">
      <alignment vertical="top"/>
    </xf>
    <xf numFmtId="0" fontId="31" fillId="2" borderId="0" xfId="0" applyFont="1" applyFill="1" applyAlignment="1">
      <alignment horizontal="left" vertical="top"/>
    </xf>
    <xf numFmtId="0" fontId="34" fillId="0" borderId="0" xfId="0" applyFont="1" applyAlignment="1">
      <alignment horizontal="left" vertical="top"/>
    </xf>
    <xf numFmtId="16" fontId="36" fillId="0" borderId="0" xfId="0" applyNumberFormat="1" applyFont="1" applyAlignment="1">
      <alignment vertical="top"/>
    </xf>
    <xf numFmtId="0" fontId="0" fillId="0" borderId="0" xfId="0" applyAlignment="1">
      <alignment vertical="top" wrapText="1"/>
    </xf>
    <xf numFmtId="0" fontId="0" fillId="0" borderId="0" xfId="0" applyAlignment="1">
      <alignment horizontal="left" vertical="top" wrapText="1"/>
    </xf>
    <xf numFmtId="0" fontId="35" fillId="0" borderId="0" xfId="0" applyFont="1" applyAlignment="1">
      <alignment horizontal="left" vertical="top"/>
    </xf>
    <xf numFmtId="0" fontId="37" fillId="0" borderId="0" xfId="0" applyFont="1" applyAlignment="1">
      <alignment horizontal="left" vertical="top"/>
    </xf>
    <xf numFmtId="0" fontId="0" fillId="0" borderId="2" xfId="0" applyBorder="1" applyAlignment="1">
      <alignment horizontal="left" vertical="top"/>
    </xf>
    <xf numFmtId="0" fontId="26" fillId="0" borderId="0" xfId="0" applyFont="1" applyAlignment="1">
      <alignment horizontal="left" vertical="top"/>
    </xf>
    <xf numFmtId="49" fontId="0" fillId="0" borderId="0" xfId="0" applyNumberFormat="1" applyAlignment="1">
      <alignment vertical="top"/>
    </xf>
    <xf numFmtId="49" fontId="0" fillId="0" borderId="0" xfId="0" applyNumberFormat="1" applyAlignment="1">
      <alignment horizontal="left" vertical="top"/>
    </xf>
    <xf numFmtId="0" fontId="26" fillId="0" borderId="3" xfId="0" applyFont="1" applyBorder="1" applyAlignment="1">
      <alignment horizontal="left" vertical="top" wrapText="1"/>
    </xf>
    <xf numFmtId="0" fontId="0" fillId="0" borderId="3" xfId="0" applyBorder="1" applyAlignment="1">
      <alignment horizontal="left" vertical="top"/>
    </xf>
    <xf numFmtId="49" fontId="0" fillId="0" borderId="3" xfId="0" applyNumberFormat="1"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49" fontId="0" fillId="0" borderId="1" xfId="0" applyNumberFormat="1" applyBorder="1" applyAlignment="1">
      <alignment horizontal="left" vertical="top"/>
    </xf>
    <xf numFmtId="0" fontId="0" fillId="0" borderId="1" xfId="0" applyBorder="1" applyAlignment="1">
      <alignment vertical="top"/>
    </xf>
    <xf numFmtId="0" fontId="0" fillId="0" borderId="2" xfId="0" applyBorder="1" applyAlignment="1">
      <alignment vertical="top"/>
    </xf>
    <xf numFmtId="0" fontId="0" fillId="0" borderId="0" xfId="0" applyAlignment="1">
      <alignment horizontal="center" vertical="top"/>
    </xf>
    <xf numFmtId="0" fontId="26" fillId="0" borderId="0" xfId="0" applyFont="1"/>
    <xf numFmtId="0" fontId="0" fillId="0" borderId="1" xfId="0" applyBorder="1"/>
    <xf numFmtId="0" fontId="24" fillId="0" borderId="0" xfId="0" applyFont="1"/>
    <xf numFmtId="0" fontId="41" fillId="0" borderId="0" xfId="0" applyFont="1" applyAlignment="1">
      <alignment horizontal="right" vertical="top"/>
    </xf>
    <xf numFmtId="0" fontId="41" fillId="0" borderId="0" xfId="0" applyFont="1"/>
    <xf numFmtId="0" fontId="41" fillId="0" borderId="0" xfId="0" applyFont="1" applyAlignment="1">
      <alignment horizontal="center" vertical="top"/>
    </xf>
    <xf numFmtId="0" fontId="31" fillId="0" borderId="0" xfId="5" applyFont="1" applyAlignment="1">
      <alignment vertical="top"/>
    </xf>
    <xf numFmtId="0" fontId="0" fillId="0" borderId="1" xfId="5" applyFont="1" applyBorder="1" applyAlignment="1">
      <alignment vertical="top" wrapText="1"/>
    </xf>
    <xf numFmtId="0" fontId="0" fillId="0" borderId="2" xfId="5" applyFont="1" applyBorder="1" applyAlignment="1">
      <alignment vertical="top" wrapText="1"/>
    </xf>
    <xf numFmtId="1" fontId="0" fillId="0" borderId="0" xfId="0" applyNumberFormat="1" applyAlignment="1">
      <alignment horizontal="right" vertical="top"/>
    </xf>
    <xf numFmtId="1" fontId="0" fillId="0" borderId="1" xfId="0" applyNumberFormat="1" applyBorder="1" applyAlignment="1">
      <alignment horizontal="right" vertical="top"/>
    </xf>
    <xf numFmtId="0" fontId="0" fillId="0" borderId="0" xfId="0" applyAlignment="1">
      <alignment vertical="center"/>
    </xf>
    <xf numFmtId="0" fontId="0" fillId="0" borderId="1" xfId="0" applyBorder="1" applyAlignment="1">
      <alignment vertical="center"/>
    </xf>
    <xf numFmtId="0" fontId="41" fillId="0" borderId="1" xfId="0" applyFont="1" applyBorder="1" applyAlignment="1">
      <alignment horizontal="right" vertical="top"/>
    </xf>
    <xf numFmtId="0" fontId="35" fillId="0" borderId="0" xfId="0" applyFont="1" applyAlignment="1">
      <alignment horizontal="center" vertical="top"/>
    </xf>
    <xf numFmtId="0" fontId="26" fillId="0" borderId="1" xfId="0" applyFont="1" applyBorder="1" applyAlignment="1">
      <alignment vertical="center"/>
    </xf>
    <xf numFmtId="1" fontId="37" fillId="0" borderId="1" xfId="0" applyNumberFormat="1" applyFont="1" applyBorder="1" applyAlignment="1">
      <alignment horizontal="right" vertical="top"/>
    </xf>
    <xf numFmtId="0" fontId="37" fillId="0" borderId="1" xfId="0" applyFont="1" applyBorder="1" applyAlignment="1">
      <alignment horizontal="right" vertical="top"/>
    </xf>
    <xf numFmtId="0" fontId="32" fillId="0" borderId="0" xfId="0" applyFont="1" applyAlignment="1">
      <alignment horizontal="left" vertical="top"/>
    </xf>
    <xf numFmtId="1" fontId="41" fillId="0" borderId="1" xfId="0" applyNumberFormat="1" applyFont="1" applyBorder="1" applyAlignment="1">
      <alignment horizontal="right" vertical="top"/>
    </xf>
    <xf numFmtId="1" fontId="41" fillId="0" borderId="0" xfId="0" applyNumberFormat="1" applyFont="1" applyAlignment="1">
      <alignment horizontal="right" vertical="top"/>
    </xf>
    <xf numFmtId="0" fontId="38" fillId="0" borderId="0" xfId="0" applyFont="1" applyAlignment="1">
      <alignment horizontal="center" vertical="top"/>
    </xf>
    <xf numFmtId="0" fontId="42" fillId="0" borderId="0" xfId="0" applyFont="1" applyAlignment="1">
      <alignment horizontal="left" vertical="top"/>
    </xf>
    <xf numFmtId="0" fontId="32" fillId="0" borderId="0" xfId="0" applyFont="1"/>
    <xf numFmtId="0" fontId="41" fillId="0" borderId="0" xfId="5" applyFont="1" applyAlignment="1">
      <alignment horizontal="left" vertical="top"/>
    </xf>
    <xf numFmtId="0" fontId="41" fillId="0" borderId="2" xfId="5" applyFont="1" applyBorder="1" applyAlignment="1">
      <alignment horizontal="left" vertical="top" wrapText="1"/>
    </xf>
    <xf numFmtId="0" fontId="43" fillId="0" borderId="0" xfId="0" applyFont="1" applyAlignment="1">
      <alignment vertical="center"/>
    </xf>
    <xf numFmtId="0" fontId="41" fillId="0" borderId="0" xfId="0" applyFont="1" applyAlignment="1">
      <alignment vertical="top"/>
    </xf>
    <xf numFmtId="0" fontId="41" fillId="0" borderId="1" xfId="0" applyFont="1" applyBorder="1" applyAlignment="1">
      <alignment vertical="top"/>
    </xf>
    <xf numFmtId="0" fontId="24" fillId="0" borderId="0" xfId="0" applyFont="1" applyAlignment="1">
      <alignment horizontal="left" vertical="top"/>
    </xf>
    <xf numFmtId="0" fontId="44" fillId="0" borderId="0" xfId="5" applyFont="1" applyAlignment="1">
      <alignment vertical="top"/>
    </xf>
    <xf numFmtId="0" fontId="0" fillId="0" borderId="0" xfId="5" applyFont="1" applyAlignment="1">
      <alignment vertical="top" wrapText="1"/>
    </xf>
    <xf numFmtId="0" fontId="23" fillId="0" borderId="0" xfId="0" applyFont="1" applyAlignment="1">
      <alignment vertical="top"/>
    </xf>
    <xf numFmtId="0" fontId="23" fillId="0" borderId="0" xfId="0" applyFont="1" applyAlignment="1">
      <alignment horizontal="left" vertical="top"/>
    </xf>
    <xf numFmtId="1" fontId="0" fillId="0" borderId="1" xfId="0" applyNumberFormat="1" applyBorder="1" applyAlignment="1">
      <alignment horizontal="right"/>
    </xf>
    <xf numFmtId="0" fontId="31" fillId="2" borderId="0" xfId="5" applyFont="1" applyFill="1" applyAlignment="1">
      <alignment vertical="top"/>
    </xf>
    <xf numFmtId="0" fontId="31" fillId="2" borderId="0" xfId="5" applyFont="1" applyFill="1" applyAlignment="1">
      <alignment vertical="top" wrapText="1"/>
    </xf>
    <xf numFmtId="9" fontId="0" fillId="0" borderId="2" xfId="6" applyFont="1" applyFill="1" applyBorder="1" applyAlignment="1">
      <alignment horizontal="right" vertical="top"/>
    </xf>
    <xf numFmtId="9" fontId="0" fillId="0" borderId="0" xfId="6" applyFont="1" applyFill="1" applyBorder="1" applyAlignment="1">
      <alignment horizontal="right" vertical="top"/>
    </xf>
    <xf numFmtId="9" fontId="0" fillId="0" borderId="1" xfId="6" applyFont="1" applyFill="1" applyBorder="1" applyAlignment="1">
      <alignment horizontal="right" vertical="top"/>
    </xf>
    <xf numFmtId="0" fontId="41" fillId="0" borderId="1" xfId="5" applyFont="1" applyBorder="1" applyAlignment="1">
      <alignment horizontal="left" vertical="top" wrapText="1"/>
    </xf>
    <xf numFmtId="0" fontId="46" fillId="0" borderId="0" xfId="0" applyFont="1" applyAlignment="1">
      <alignment horizontal="right" vertical="top"/>
    </xf>
    <xf numFmtId="0" fontId="36" fillId="0" borderId="1" xfId="0" applyFont="1" applyBorder="1" applyAlignment="1">
      <alignment horizontal="left" vertical="top" wrapText="1" readingOrder="1"/>
    </xf>
    <xf numFmtId="1" fontId="41" fillId="0" borderId="2" xfId="0" applyNumberFormat="1" applyFont="1" applyBorder="1" applyAlignment="1">
      <alignment horizontal="right" vertical="top"/>
    </xf>
    <xf numFmtId="49" fontId="0" fillId="0" borderId="2" xfId="0" applyNumberFormat="1" applyBorder="1" applyAlignment="1">
      <alignment horizontal="left" vertical="top" wrapText="1"/>
    </xf>
    <xf numFmtId="0" fontId="47" fillId="0" borderId="0" xfId="7" applyAlignment="1">
      <alignment horizontal="left" vertical="top"/>
    </xf>
    <xf numFmtId="0" fontId="48" fillId="0" borderId="0" xfId="7" applyFont="1" applyFill="1" applyAlignment="1">
      <alignment horizontal="right" vertical="top"/>
    </xf>
    <xf numFmtId="0" fontId="31" fillId="2" borderId="0" xfId="0" applyFont="1" applyFill="1"/>
    <xf numFmtId="1" fontId="0" fillId="0" borderId="0" xfId="0" applyNumberFormat="1" applyAlignment="1">
      <alignment horizontal="right"/>
    </xf>
    <xf numFmtId="0" fontId="47" fillId="0" borderId="0" xfId="7" applyAlignment="1">
      <alignment vertical="top" wrapText="1"/>
    </xf>
    <xf numFmtId="0" fontId="47" fillId="0" borderId="0" xfId="7" applyFill="1" applyAlignment="1">
      <alignment horizontal="left" vertical="top"/>
    </xf>
    <xf numFmtId="0" fontId="47" fillId="0" borderId="0" xfId="7" applyFill="1" applyAlignment="1">
      <alignment vertical="top" wrapText="1"/>
    </xf>
    <xf numFmtId="0" fontId="31" fillId="2" borderId="0" xfId="0" applyFont="1" applyFill="1" applyAlignment="1">
      <alignment vertical="top"/>
    </xf>
    <xf numFmtId="0" fontId="31" fillId="2" borderId="0" xfId="0" applyFont="1" applyFill="1" applyAlignment="1">
      <alignment horizontal="right" vertical="top"/>
    </xf>
    <xf numFmtId="0" fontId="24" fillId="0" borderId="0" xfId="0" applyFont="1" applyAlignment="1">
      <alignment horizontal="left" vertical="top" wrapText="1"/>
    </xf>
    <xf numFmtId="0" fontId="31" fillId="2" borderId="0" xfId="0" applyFont="1" applyFill="1"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left" vertical="top" wrapText="1"/>
    </xf>
    <xf numFmtId="0" fontId="41" fillId="0" borderId="0" xfId="0" applyFont="1" applyAlignment="1">
      <alignment horizontal="left" vertical="top"/>
    </xf>
    <xf numFmtId="0" fontId="38" fillId="0" borderId="0" xfId="0" applyFont="1" applyAlignment="1">
      <alignment vertical="top"/>
    </xf>
    <xf numFmtId="0" fontId="24" fillId="0" borderId="0" xfId="5" applyFont="1" applyAlignment="1">
      <alignment vertical="top"/>
    </xf>
    <xf numFmtId="0" fontId="58" fillId="0" borderId="0" xfId="0" applyFont="1" applyAlignment="1">
      <alignment horizontal="left" vertical="top"/>
    </xf>
    <xf numFmtId="0" fontId="28" fillId="0" borderId="0" xfId="9" applyFont="1" applyAlignment="1">
      <alignment horizontal="left" vertical="top" wrapText="1"/>
    </xf>
    <xf numFmtId="9" fontId="41" fillId="0" borderId="0" xfId="0" applyNumberFormat="1" applyFont="1" applyAlignment="1">
      <alignment vertical="top"/>
    </xf>
    <xf numFmtId="9" fontId="0" fillId="0" borderId="2" xfId="6" applyFont="1" applyFill="1" applyBorder="1" applyAlignment="1">
      <alignment vertical="top"/>
    </xf>
    <xf numFmtId="9" fontId="0" fillId="0" borderId="0" xfId="6" applyFont="1" applyFill="1" applyAlignment="1">
      <alignment vertical="top"/>
    </xf>
    <xf numFmtId="9" fontId="0" fillId="0" borderId="1" xfId="6" applyFont="1" applyFill="1" applyBorder="1" applyAlignment="1">
      <alignment vertical="top"/>
    </xf>
    <xf numFmtId="0" fontId="24" fillId="0" borderId="0" xfId="5" applyFont="1" applyAlignment="1">
      <alignment vertical="top" wrapText="1"/>
    </xf>
    <xf numFmtId="0" fontId="55" fillId="0" borderId="0" xfId="0" applyFont="1" applyAlignment="1">
      <alignment horizontal="left" vertical="top"/>
    </xf>
    <xf numFmtId="9" fontId="41" fillId="0" borderId="1" xfId="0" applyNumberFormat="1" applyFont="1" applyBorder="1" applyAlignment="1">
      <alignment vertical="top"/>
    </xf>
    <xf numFmtId="0" fontId="24" fillId="0" borderId="0" xfId="0" applyFont="1" applyAlignment="1">
      <alignment vertical="top"/>
    </xf>
    <xf numFmtId="0" fontId="47" fillId="0" borderId="0" xfId="7" applyFill="1"/>
    <xf numFmtId="0" fontId="34" fillId="0" borderId="0" xfId="0" applyFont="1" applyAlignment="1">
      <alignment horizontal="left" vertical="top" wrapText="1"/>
    </xf>
    <xf numFmtId="49" fontId="31" fillId="2" borderId="0" xfId="0" applyNumberFormat="1" applyFont="1" applyFill="1" applyAlignment="1">
      <alignment horizontal="left" vertical="top" wrapText="1"/>
    </xf>
    <xf numFmtId="0" fontId="31" fillId="2" borderId="0" xfId="11" applyFont="1" applyFill="1" applyAlignment="1">
      <alignment horizontal="left" vertical="top" wrapText="1"/>
    </xf>
    <xf numFmtId="0" fontId="31" fillId="0" borderId="0" xfId="11" applyFont="1" applyAlignment="1">
      <alignment vertical="top"/>
    </xf>
    <xf numFmtId="0" fontId="0" fillId="0" borderId="0" xfId="11" applyFont="1" applyAlignment="1">
      <alignment horizontal="left" vertical="top"/>
    </xf>
    <xf numFmtId="0" fontId="47" fillId="0" borderId="0" xfId="7"/>
    <xf numFmtId="0" fontId="20" fillId="0" borderId="0" xfId="13"/>
    <xf numFmtId="0" fontId="20" fillId="0" borderId="0" xfId="13" applyAlignment="1">
      <alignment horizontal="left" vertical="top"/>
    </xf>
    <xf numFmtId="0" fontId="26" fillId="0" borderId="0" xfId="13" applyFont="1" applyAlignment="1">
      <alignment horizontal="right" vertical="top"/>
    </xf>
    <xf numFmtId="0" fontId="48" fillId="0" borderId="0" xfId="14" applyFont="1" applyFill="1" applyAlignment="1">
      <alignment horizontal="right" vertical="top"/>
    </xf>
    <xf numFmtId="0" fontId="24" fillId="0" borderId="0" xfId="13" applyFont="1"/>
    <xf numFmtId="0" fontId="39" fillId="0" borderId="0" xfId="13" applyFont="1" applyAlignment="1">
      <alignment horizontal="left" vertical="top"/>
    </xf>
    <xf numFmtId="0" fontId="31" fillId="2" borderId="0" xfId="13" applyFont="1" applyFill="1" applyAlignment="1">
      <alignment vertical="top"/>
    </xf>
    <xf numFmtId="0" fontId="31" fillId="2" borderId="0" xfId="13" applyFont="1" applyFill="1" applyAlignment="1">
      <alignment horizontal="right" vertical="top" wrapText="1"/>
    </xf>
    <xf numFmtId="0" fontId="20" fillId="0" borderId="0" xfId="13" applyAlignment="1">
      <alignment vertical="top"/>
    </xf>
    <xf numFmtId="0" fontId="20" fillId="0" borderId="0" xfId="13" applyAlignment="1">
      <alignment horizontal="right" vertical="top"/>
    </xf>
    <xf numFmtId="0" fontId="20" fillId="0" borderId="1" xfId="13" applyBorder="1" applyAlignment="1">
      <alignment vertical="top"/>
    </xf>
    <xf numFmtId="0" fontId="20" fillId="0" borderId="1" xfId="13" applyBorder="1" applyAlignment="1">
      <alignment horizontal="right" vertical="top"/>
    </xf>
    <xf numFmtId="0" fontId="26" fillId="0" borderId="1" xfId="13" applyFont="1" applyBorder="1" applyAlignment="1">
      <alignment vertical="top"/>
    </xf>
    <xf numFmtId="0" fontId="26" fillId="0" borderId="0" xfId="13" applyFont="1" applyAlignment="1">
      <alignment vertical="top"/>
    </xf>
    <xf numFmtId="0" fontId="31" fillId="2" borderId="0" xfId="13" applyFont="1" applyFill="1" applyAlignment="1">
      <alignment horizontal="right" vertical="top"/>
    </xf>
    <xf numFmtId="0" fontId="20" fillId="0" borderId="1" xfId="13" applyBorder="1"/>
    <xf numFmtId="0" fontId="23" fillId="0" borderId="0" xfId="13" applyFont="1"/>
    <xf numFmtId="0" fontId="24" fillId="0" borderId="0" xfId="13" applyFont="1" applyAlignment="1">
      <alignment horizontal="left" vertical="top"/>
    </xf>
    <xf numFmtId="0" fontId="20" fillId="0" borderId="0" xfId="13" applyAlignment="1">
      <alignment vertical="center"/>
    </xf>
    <xf numFmtId="3" fontId="20" fillId="0" borderId="1" xfId="13" applyNumberFormat="1" applyBorder="1" applyAlignment="1">
      <alignment horizontal="right" vertical="top"/>
    </xf>
    <xf numFmtId="3" fontId="20" fillId="0" borderId="0" xfId="13" applyNumberFormat="1" applyAlignment="1">
      <alignment horizontal="right" vertical="top"/>
    </xf>
    <xf numFmtId="0" fontId="20" fillId="0" borderId="2" xfId="13" applyBorder="1" applyAlignment="1">
      <alignment vertical="top"/>
    </xf>
    <xf numFmtId="0" fontId="31" fillId="2" borderId="0" xfId="13" applyFont="1" applyFill="1" applyAlignment="1">
      <alignment vertical="top" wrapText="1"/>
    </xf>
    <xf numFmtId="0" fontId="41" fillId="0" borderId="0" xfId="13" applyFont="1" applyAlignment="1">
      <alignment horizontal="right" vertical="top"/>
    </xf>
    <xf numFmtId="1" fontId="20" fillId="0" borderId="1" xfId="13" applyNumberFormat="1" applyBorder="1" applyAlignment="1">
      <alignment horizontal="right" vertical="top"/>
    </xf>
    <xf numFmtId="1" fontId="20" fillId="0" borderId="0" xfId="13" applyNumberFormat="1" applyAlignment="1">
      <alignment horizontal="right" vertical="top"/>
    </xf>
    <xf numFmtId="1" fontId="20" fillId="0" borderId="2" xfId="13" applyNumberFormat="1" applyBorder="1" applyAlignment="1">
      <alignment horizontal="right" vertical="top"/>
    </xf>
    <xf numFmtId="0" fontId="23" fillId="0" borderId="0" xfId="13" applyFont="1" applyAlignment="1">
      <alignment horizontal="left" vertical="top"/>
    </xf>
    <xf numFmtId="0" fontId="32" fillId="0" borderId="0" xfId="13" applyFont="1" applyAlignment="1">
      <alignment horizontal="left" vertical="top"/>
    </xf>
    <xf numFmtId="0" fontId="24" fillId="0" borderId="0" xfId="9" applyFont="1" applyAlignment="1">
      <alignment horizontal="left" vertical="top" wrapText="1"/>
    </xf>
    <xf numFmtId="0" fontId="0" fillId="0" borderId="0" xfId="9" applyFont="1" applyAlignment="1">
      <alignment horizontal="left" vertical="top" wrapText="1"/>
    </xf>
    <xf numFmtId="0" fontId="24" fillId="0" borderId="0" xfId="9" applyFont="1" applyAlignment="1">
      <alignment vertical="top"/>
    </xf>
    <xf numFmtId="1" fontId="0" fillId="0" borderId="0" xfId="0" applyNumberFormat="1" applyAlignment="1">
      <alignment vertical="top"/>
    </xf>
    <xf numFmtId="9" fontId="0" fillId="0" borderId="0" xfId="6" applyFont="1" applyFill="1" applyBorder="1" applyAlignment="1">
      <alignment vertical="top"/>
    </xf>
    <xf numFmtId="0" fontId="35" fillId="0" borderId="0" xfId="0" applyFont="1" applyAlignment="1">
      <alignment vertical="top"/>
    </xf>
    <xf numFmtId="0" fontId="20" fillId="0" borderId="1" xfId="13" applyBorder="1" applyAlignment="1">
      <alignment vertical="center"/>
    </xf>
    <xf numFmtId="0" fontId="28" fillId="0" borderId="0" xfId="17" applyFont="1" applyAlignment="1">
      <alignment horizontal="left" vertical="top" wrapText="1"/>
    </xf>
    <xf numFmtId="0" fontId="39" fillId="0" borderId="0" xfId="13" applyFont="1"/>
    <xf numFmtId="0" fontId="35" fillId="0" borderId="0" xfId="13" applyFont="1" applyAlignment="1">
      <alignment horizontal="left" vertical="top"/>
    </xf>
    <xf numFmtId="166" fontId="41" fillId="0" borderId="1" xfId="13" applyNumberFormat="1" applyFont="1" applyBorder="1" applyAlignment="1">
      <alignment horizontal="right" vertical="top"/>
    </xf>
    <xf numFmtId="166" fontId="41" fillId="0" borderId="3" xfId="13" applyNumberFormat="1" applyFont="1" applyBorder="1" applyAlignment="1">
      <alignment horizontal="right"/>
    </xf>
    <xf numFmtId="166" fontId="41" fillId="0" borderId="3" xfId="13" applyNumberFormat="1" applyFont="1" applyBorder="1" applyAlignment="1">
      <alignment horizontal="right" vertical="top"/>
    </xf>
    <xf numFmtId="166" fontId="41" fillId="0" borderId="1" xfId="13" applyNumberFormat="1" applyFont="1" applyBorder="1" applyAlignment="1">
      <alignment horizontal="right"/>
    </xf>
    <xf numFmtId="0" fontId="41" fillId="0" borderId="0" xfId="13" applyFont="1" applyAlignment="1">
      <alignment horizontal="right"/>
    </xf>
    <xf numFmtId="0" fontId="41" fillId="0" borderId="1" xfId="13" applyFont="1" applyBorder="1" applyAlignment="1">
      <alignment horizontal="right"/>
    </xf>
    <xf numFmtId="0" fontId="41" fillId="0" borderId="1" xfId="13" applyFont="1" applyBorder="1" applyAlignment="1">
      <alignment horizontal="right" vertical="top"/>
    </xf>
    <xf numFmtId="0" fontId="20" fillId="0" borderId="0" xfId="13" applyAlignment="1">
      <alignment horizontal="right"/>
    </xf>
    <xf numFmtId="0" fontId="20" fillId="0" borderId="0" xfId="13" applyAlignment="1">
      <alignment horizontal="right" vertical="center"/>
    </xf>
    <xf numFmtId="1" fontId="41" fillId="5" borderId="0" xfId="13" applyNumberFormat="1" applyFont="1" applyFill="1" applyAlignment="1">
      <alignment horizontal="right"/>
    </xf>
    <xf numFmtId="0" fontId="41" fillId="5" borderId="0" xfId="13" applyFont="1" applyFill="1" applyAlignment="1">
      <alignment horizontal="right" vertical="top"/>
    </xf>
    <xf numFmtId="0" fontId="41" fillId="5" borderId="1" xfId="13" applyFont="1" applyFill="1" applyBorder="1" applyAlignment="1">
      <alignment horizontal="right" vertical="top"/>
    </xf>
    <xf numFmtId="0" fontId="41" fillId="4" borderId="1" xfId="13" applyFont="1" applyFill="1" applyBorder="1" applyAlignment="1">
      <alignment horizontal="right"/>
    </xf>
    <xf numFmtId="0" fontId="41" fillId="4" borderId="1" xfId="13" applyFont="1" applyFill="1" applyBorder="1" applyAlignment="1">
      <alignment horizontal="right" vertical="top"/>
    </xf>
    <xf numFmtId="0" fontId="43" fillId="0" borderId="0" xfId="13" applyFont="1" applyAlignment="1">
      <alignment vertical="center"/>
    </xf>
    <xf numFmtId="170" fontId="0" fillId="0" borderId="0" xfId="18" applyNumberFormat="1" applyFont="1" applyAlignment="1">
      <alignment horizontal="right" vertical="top"/>
    </xf>
    <xf numFmtId="170" fontId="0" fillId="0" borderId="2" xfId="18" applyNumberFormat="1" applyFont="1" applyBorder="1" applyAlignment="1">
      <alignment horizontal="right" vertical="top"/>
    </xf>
    <xf numFmtId="0" fontId="41" fillId="0" borderId="1" xfId="13" applyFont="1" applyBorder="1" applyAlignment="1">
      <alignment vertical="top"/>
    </xf>
    <xf numFmtId="3" fontId="20" fillId="4" borderId="1" xfId="13" applyNumberFormat="1" applyFill="1" applyBorder="1" applyAlignment="1">
      <alignment horizontal="right" vertical="top"/>
    </xf>
    <xf numFmtId="0" fontId="41" fillId="0" borderId="0" xfId="13" applyFont="1" applyAlignment="1">
      <alignment vertical="top"/>
    </xf>
    <xf numFmtId="49" fontId="20" fillId="0" borderId="0" xfId="13" applyNumberFormat="1" applyAlignment="1">
      <alignment horizontal="right" vertical="top"/>
    </xf>
    <xf numFmtId="0" fontId="41" fillId="0" borderId="1" xfId="13" applyFont="1" applyBorder="1"/>
    <xf numFmtId="0" fontId="26" fillId="0" borderId="1" xfId="13" applyFont="1" applyBorder="1"/>
    <xf numFmtId="9" fontId="26" fillId="0" borderId="1" xfId="13" applyNumberFormat="1" applyFont="1" applyBorder="1"/>
    <xf numFmtId="9" fontId="26" fillId="0" borderId="0" xfId="13" applyNumberFormat="1" applyFont="1"/>
    <xf numFmtId="166" fontId="20" fillId="0" borderId="1" xfId="13" applyNumberFormat="1" applyBorder="1" applyAlignment="1">
      <alignment horizontal="right" vertical="top"/>
    </xf>
    <xf numFmtId="0" fontId="23" fillId="0" borderId="0" xfId="13" applyFont="1" applyAlignment="1">
      <alignment vertical="center"/>
    </xf>
    <xf numFmtId="0" fontId="20" fillId="0" borderId="1" xfId="13" applyBorder="1" applyAlignment="1">
      <alignment horizontal="right"/>
    </xf>
    <xf numFmtId="0" fontId="23" fillId="0" borderId="0" xfId="13" applyFont="1" applyAlignment="1">
      <alignment horizontal="left" vertical="top" wrapText="1"/>
    </xf>
    <xf numFmtId="0" fontId="28" fillId="0" borderId="0" xfId="19" applyFont="1" applyAlignment="1">
      <alignment horizontal="left" vertical="top" wrapText="1"/>
    </xf>
    <xf numFmtId="3" fontId="20" fillId="0" borderId="0" xfId="13" applyNumberFormat="1"/>
    <xf numFmtId="1" fontId="20" fillId="0" borderId="1" xfId="13" applyNumberFormat="1" applyBorder="1" applyAlignment="1">
      <alignment horizontal="right"/>
    </xf>
    <xf numFmtId="0" fontId="20" fillId="4" borderId="0" xfId="13" applyFill="1" applyAlignment="1">
      <alignment horizontal="right" vertical="top"/>
    </xf>
    <xf numFmtId="166" fontId="20" fillId="0" borderId="0" xfId="13" applyNumberFormat="1" applyAlignment="1">
      <alignment horizontal="right" vertical="top"/>
    </xf>
    <xf numFmtId="0" fontId="24" fillId="0" borderId="0" xfId="19" applyFont="1" applyAlignment="1">
      <alignment horizontal="left" vertical="top"/>
    </xf>
    <xf numFmtId="0" fontId="64" fillId="0" borderId="0" xfId="13" applyFont="1" applyAlignment="1">
      <alignment horizontal="right" vertical="top"/>
    </xf>
    <xf numFmtId="1" fontId="26" fillId="4" borderId="0" xfId="13" applyNumberFormat="1" applyFont="1" applyFill="1" applyAlignment="1">
      <alignment horizontal="right" vertical="top"/>
    </xf>
    <xf numFmtId="1" fontId="26" fillId="4" borderId="1" xfId="13" applyNumberFormat="1" applyFont="1" applyFill="1" applyBorder="1" applyAlignment="1">
      <alignment horizontal="right" vertical="top"/>
    </xf>
    <xf numFmtId="3" fontId="20" fillId="0" borderId="2" xfId="13" applyNumberFormat="1" applyBorder="1"/>
    <xf numFmtId="0" fontId="57" fillId="0" borderId="0" xfId="0" applyFont="1" applyAlignment="1">
      <alignment vertical="top"/>
    </xf>
    <xf numFmtId="1" fontId="24" fillId="0" borderId="0" xfId="0" applyNumberFormat="1" applyFont="1" applyAlignment="1">
      <alignment vertical="top"/>
    </xf>
    <xf numFmtId="9" fontId="0" fillId="0" borderId="2" xfId="0" applyNumberFormat="1" applyBorder="1" applyAlignment="1">
      <alignment vertical="top"/>
    </xf>
    <xf numFmtId="9" fontId="0" fillId="0" borderId="0" xfId="0" applyNumberFormat="1" applyAlignment="1">
      <alignment vertical="top"/>
    </xf>
    <xf numFmtId="9" fontId="0" fillId="0" borderId="1" xfId="0" applyNumberFormat="1" applyBorder="1" applyAlignment="1">
      <alignment vertical="top"/>
    </xf>
    <xf numFmtId="9" fontId="41" fillId="0" borderId="0" xfId="6" applyFont="1" applyAlignment="1">
      <alignment vertical="top"/>
    </xf>
    <xf numFmtId="9" fontId="41" fillId="0" borderId="1" xfId="6" applyFont="1" applyBorder="1" applyAlignment="1">
      <alignment vertical="top"/>
    </xf>
    <xf numFmtId="0" fontId="0" fillId="0" borderId="0" xfId="0" applyAlignment="1">
      <alignment horizontal="right" vertical="center"/>
    </xf>
    <xf numFmtId="0" fontId="0" fillId="0" borderId="1" xfId="0" applyBorder="1" applyAlignment="1">
      <alignment horizontal="right" vertical="center"/>
    </xf>
    <xf numFmtId="0" fontId="41" fillId="0" borderId="0" xfId="13" applyFont="1" applyAlignment="1">
      <alignment vertical="center"/>
    </xf>
    <xf numFmtId="0" fontId="37" fillId="0" borderId="0" xfId="0" applyFont="1" applyAlignment="1">
      <alignment horizontal="right" vertical="top"/>
    </xf>
    <xf numFmtId="0" fontId="68" fillId="0" borderId="0" xfId="17" applyFont="1" applyAlignment="1">
      <alignment horizontal="center"/>
    </xf>
    <xf numFmtId="0" fontId="68" fillId="0" borderId="0" xfId="17" applyFont="1"/>
    <xf numFmtId="0" fontId="0" fillId="0" borderId="0" xfId="13" applyFont="1" applyAlignment="1">
      <alignment horizontal="right" vertical="center"/>
    </xf>
    <xf numFmtId="0" fontId="0" fillId="0" borderId="2" xfId="0" applyBorder="1" applyAlignment="1">
      <alignment horizontal="right" vertical="top"/>
    </xf>
    <xf numFmtId="0" fontId="0" fillId="0" borderId="1" xfId="0" applyBorder="1" applyAlignment="1">
      <alignment horizontal="right" vertical="top"/>
    </xf>
    <xf numFmtId="0" fontId="20" fillId="0" borderId="1" xfId="13" applyBorder="1" applyAlignment="1">
      <alignment horizontal="right" vertical="center"/>
    </xf>
    <xf numFmtId="1" fontId="41" fillId="0" borderId="1" xfId="13" applyNumberFormat="1" applyFont="1" applyBorder="1" applyAlignment="1">
      <alignment horizontal="right"/>
    </xf>
    <xf numFmtId="0" fontId="41" fillId="0" borderId="1" xfId="13" applyFont="1" applyBorder="1" applyAlignment="1">
      <alignment horizontal="right" vertical="center"/>
    </xf>
    <xf numFmtId="0" fontId="41" fillId="0" borderId="1" xfId="13" applyFont="1" applyBorder="1" applyAlignment="1">
      <alignment vertical="center"/>
    </xf>
    <xf numFmtId="3" fontId="20" fillId="0" borderId="0" xfId="13" applyNumberFormat="1" applyAlignment="1">
      <alignment vertical="top"/>
    </xf>
    <xf numFmtId="3" fontId="20" fillId="0" borderId="2" xfId="13" applyNumberFormat="1" applyBorder="1" applyAlignment="1">
      <alignment vertical="top"/>
    </xf>
    <xf numFmtId="9" fontId="0" fillId="0" borderId="2" xfId="16" applyFont="1" applyBorder="1" applyAlignment="1">
      <alignment horizontal="right" vertical="top"/>
    </xf>
    <xf numFmtId="9" fontId="0" fillId="0" borderId="1" xfId="16" applyFont="1" applyBorder="1" applyAlignment="1">
      <alignment horizontal="right" vertical="top"/>
    </xf>
    <xf numFmtId="9" fontId="0" fillId="0" borderId="1" xfId="16" applyFont="1" applyBorder="1" applyAlignment="1">
      <alignment horizontal="right"/>
    </xf>
    <xf numFmtId="9" fontId="20" fillId="0" borderId="2" xfId="6" applyBorder="1" applyAlignment="1">
      <alignment horizontal="right" vertical="top"/>
    </xf>
    <xf numFmtId="9" fontId="20" fillId="0" borderId="1" xfId="6" applyBorder="1" applyAlignment="1">
      <alignment horizontal="right" vertical="top"/>
    </xf>
    <xf numFmtId="9" fontId="41" fillId="0" borderId="1" xfId="6" applyFont="1" applyBorder="1" applyAlignment="1">
      <alignment horizontal="right"/>
    </xf>
    <xf numFmtId="0" fontId="0" fillId="0" borderId="0" xfId="13" applyFont="1" applyAlignment="1">
      <alignment vertical="center"/>
    </xf>
    <xf numFmtId="9" fontId="26" fillId="0" borderId="1" xfId="6" applyFont="1" applyBorder="1"/>
    <xf numFmtId="0" fontId="31" fillId="2" borderId="0" xfId="20" applyFont="1" applyFill="1" applyAlignment="1">
      <alignment horizontal="left" vertical="top" wrapText="1"/>
    </xf>
    <xf numFmtId="0" fontId="26" fillId="0" borderId="0" xfId="20" applyFont="1" applyAlignment="1">
      <alignment horizontal="left" vertical="top" wrapText="1"/>
    </xf>
    <xf numFmtId="0" fontId="41" fillId="0" borderId="2" xfId="20" applyFont="1" applyBorder="1" applyAlignment="1">
      <alignment horizontal="left" vertical="top" wrapText="1"/>
    </xf>
    <xf numFmtId="0" fontId="41" fillId="0" borderId="0" xfId="20" applyFont="1" applyAlignment="1">
      <alignment horizontal="left" vertical="top" wrapText="1"/>
    </xf>
    <xf numFmtId="0" fontId="0" fillId="0" borderId="0" xfId="20" applyFont="1" applyAlignment="1">
      <alignment horizontal="left" vertical="top" wrapText="1"/>
    </xf>
    <xf numFmtId="0" fontId="41" fillId="0" borderId="1" xfId="20" applyFont="1" applyBorder="1" applyAlignment="1">
      <alignment horizontal="left" vertical="top" wrapText="1"/>
    </xf>
    <xf numFmtId="0" fontId="65" fillId="0" borderId="0" xfId="5" applyFont="1" applyAlignment="1">
      <alignment horizontal="left" vertical="top"/>
    </xf>
    <xf numFmtId="0" fontId="65" fillId="0" borderId="0" xfId="5" applyFont="1" applyAlignment="1">
      <alignment horizontal="left" vertical="top" wrapText="1"/>
    </xf>
    <xf numFmtId="0" fontId="66" fillId="0" borderId="0" xfId="0" applyFont="1"/>
    <xf numFmtId="0" fontId="0" fillId="0" borderId="0" xfId="0" applyAlignment="1">
      <alignment wrapText="1"/>
    </xf>
    <xf numFmtId="49" fontId="20" fillId="0" borderId="1" xfId="13" applyNumberFormat="1" applyBorder="1" applyAlignment="1">
      <alignment horizontal="right" vertical="top"/>
    </xf>
    <xf numFmtId="0" fontId="13" fillId="0" borderId="0" xfId="5" applyFont="1" applyAlignment="1">
      <alignment vertical="top"/>
    </xf>
    <xf numFmtId="49" fontId="41" fillId="0" borderId="1" xfId="13" applyNumberFormat="1" applyFont="1" applyBorder="1" applyAlignment="1">
      <alignment horizontal="right" vertical="top"/>
    </xf>
    <xf numFmtId="9" fontId="26" fillId="0" borderId="0" xfId="6" applyFont="1" applyBorder="1"/>
    <xf numFmtId="0" fontId="23" fillId="0" borderId="0" xfId="0" applyFont="1"/>
    <xf numFmtId="0" fontId="53" fillId="0" borderId="0" xfId="5" applyFont="1" applyAlignment="1">
      <alignment vertical="top"/>
    </xf>
    <xf numFmtId="0" fontId="41" fillId="0" borderId="0" xfId="5" applyFont="1" applyAlignment="1">
      <alignment vertical="top" wrapText="1"/>
    </xf>
    <xf numFmtId="0" fontId="55" fillId="0" borderId="0" xfId="5" applyFont="1" applyAlignment="1">
      <alignment vertical="top"/>
    </xf>
    <xf numFmtId="0" fontId="55" fillId="0" borderId="0" xfId="5" applyFont="1" applyAlignment="1">
      <alignment horizontal="left" vertical="top" wrapText="1"/>
    </xf>
    <xf numFmtId="0" fontId="13" fillId="0" borderId="0" xfId="22"/>
    <xf numFmtId="0" fontId="26" fillId="0" borderId="0" xfId="22" applyFont="1" applyAlignment="1">
      <alignment horizontal="right" vertical="top"/>
    </xf>
    <xf numFmtId="0" fontId="13" fillId="0" borderId="0" xfId="22" applyAlignment="1">
      <alignment horizontal="left" vertical="top"/>
    </xf>
    <xf numFmtId="0" fontId="24" fillId="0" borderId="0" xfId="22" applyFont="1"/>
    <xf numFmtId="0" fontId="31" fillId="2" borderId="0" xfId="22" applyFont="1" applyFill="1" applyAlignment="1">
      <alignment vertical="top"/>
    </xf>
    <xf numFmtId="0" fontId="31" fillId="2" borderId="0" xfId="22" applyFont="1" applyFill="1" applyAlignment="1">
      <alignment horizontal="right" vertical="top"/>
    </xf>
    <xf numFmtId="0" fontId="26" fillId="0" borderId="0" xfId="22" applyFont="1" applyAlignment="1">
      <alignment horizontal="left" vertical="top"/>
    </xf>
    <xf numFmtId="0" fontId="13" fillId="0" borderId="0" xfId="22" applyAlignment="1">
      <alignment vertical="top"/>
    </xf>
    <xf numFmtId="3" fontId="13" fillId="0" borderId="0" xfId="22" applyNumberFormat="1" applyAlignment="1">
      <alignment horizontal="right" vertical="top"/>
    </xf>
    <xf numFmtId="0" fontId="13" fillId="0" borderId="0" xfId="22" applyAlignment="1">
      <alignment horizontal="right" vertical="top"/>
    </xf>
    <xf numFmtId="0" fontId="13" fillId="0" borderId="1" xfId="22" applyBorder="1" applyAlignment="1">
      <alignment vertical="top"/>
    </xf>
    <xf numFmtId="0" fontId="23" fillId="0" borderId="0" xfId="22" applyFont="1" applyAlignment="1">
      <alignment vertical="top"/>
    </xf>
    <xf numFmtId="0" fontId="23" fillId="0" borderId="0" xfId="22" applyFont="1"/>
    <xf numFmtId="0" fontId="26" fillId="0" borderId="0" xfId="22" applyFont="1"/>
    <xf numFmtId="0" fontId="13" fillId="0" borderId="1" xfId="22" applyBorder="1" applyAlignment="1">
      <alignment horizontal="right" vertical="top"/>
    </xf>
    <xf numFmtId="3" fontId="26" fillId="0" borderId="0" xfId="22" applyNumberFormat="1" applyFont="1" applyAlignment="1">
      <alignment horizontal="right" vertical="top"/>
    </xf>
    <xf numFmtId="3" fontId="37" fillId="0" borderId="0" xfId="22" applyNumberFormat="1" applyFont="1" applyAlignment="1">
      <alignment horizontal="right" vertical="top"/>
    </xf>
    <xf numFmtId="0" fontId="23" fillId="0" borderId="0" xfId="22" applyFont="1" applyAlignment="1">
      <alignment horizontal="left" vertical="top"/>
    </xf>
    <xf numFmtId="0" fontId="41" fillId="0" borderId="1" xfId="22" applyFont="1" applyBorder="1" applyAlignment="1">
      <alignment horizontal="left" vertical="top" wrapText="1"/>
    </xf>
    <xf numFmtId="0" fontId="24" fillId="0" borderId="0" xfId="22" applyFont="1" applyAlignment="1">
      <alignment horizontal="left" vertical="top"/>
    </xf>
    <xf numFmtId="0" fontId="41" fillId="0" borderId="0" xfId="22" applyFont="1" applyAlignment="1">
      <alignment horizontal="left" vertical="top"/>
    </xf>
    <xf numFmtId="0" fontId="41" fillId="0" borderId="0" xfId="22" applyFont="1" applyAlignment="1">
      <alignment horizontal="right" vertical="top"/>
    </xf>
    <xf numFmtId="0" fontId="41" fillId="0" borderId="0" xfId="22" applyFont="1"/>
    <xf numFmtId="0" fontId="32" fillId="0" borderId="0" xfId="22" applyFont="1" applyAlignment="1">
      <alignment horizontal="left" vertical="top"/>
    </xf>
    <xf numFmtId="165" fontId="13" fillId="0" borderId="0" xfId="22" applyNumberFormat="1" applyAlignment="1">
      <alignment horizontal="right" vertical="top"/>
    </xf>
    <xf numFmtId="0" fontId="13" fillId="0" borderId="1" xfId="22" applyBorder="1" applyAlignment="1">
      <alignment horizontal="left" vertical="top"/>
    </xf>
    <xf numFmtId="165" fontId="13" fillId="0" borderId="1" xfId="22" applyNumberFormat="1" applyBorder="1" applyAlignment="1">
      <alignment horizontal="right" vertical="top"/>
    </xf>
    <xf numFmtId="0" fontId="13" fillId="0" borderId="0" xfId="22" applyAlignment="1">
      <alignment horizontal="right"/>
    </xf>
    <xf numFmtId="165" fontId="13" fillId="0" borderId="2" xfId="22" applyNumberFormat="1" applyBorder="1" applyAlignment="1">
      <alignment horizontal="right" vertical="top"/>
    </xf>
    <xf numFmtId="165" fontId="13" fillId="0" borderId="3" xfId="22" applyNumberFormat="1" applyBorder="1" applyAlignment="1">
      <alignment horizontal="right" vertical="top"/>
    </xf>
    <xf numFmtId="9" fontId="26" fillId="0" borderId="1" xfId="22" applyNumberFormat="1" applyFont="1" applyBorder="1" applyAlignment="1">
      <alignment horizontal="right" vertical="top"/>
    </xf>
    <xf numFmtId="1" fontId="13" fillId="0" borderId="2" xfId="22" applyNumberFormat="1" applyBorder="1" applyAlignment="1">
      <alignment horizontal="right" vertical="top"/>
    </xf>
    <xf numFmtId="0" fontId="13" fillId="0" borderId="0" xfId="22" applyAlignment="1">
      <alignment horizontal="left" vertical="top" wrapText="1"/>
    </xf>
    <xf numFmtId="0" fontId="31" fillId="2" borderId="0" xfId="22" applyFont="1" applyFill="1" applyAlignment="1">
      <alignment horizontal="left" vertical="top"/>
    </xf>
    <xf numFmtId="0" fontId="13" fillId="0" borderId="0" xfId="22" applyAlignment="1">
      <alignment vertical="top" wrapText="1"/>
    </xf>
    <xf numFmtId="0" fontId="13" fillId="0" borderId="2" xfId="22" applyBorder="1" applyAlignment="1">
      <alignment vertical="top" wrapText="1"/>
    </xf>
    <xf numFmtId="0" fontId="13" fillId="0" borderId="1" xfId="22" applyBorder="1" applyAlignment="1">
      <alignment vertical="top" wrapText="1"/>
    </xf>
    <xf numFmtId="0" fontId="31" fillId="2" borderId="0" xfId="22" applyFont="1" applyFill="1" applyAlignment="1">
      <alignment vertical="top" wrapText="1"/>
    </xf>
    <xf numFmtId="0" fontId="51" fillId="0" borderId="0" xfId="22" applyFont="1" applyAlignment="1">
      <alignment horizontal="left" vertical="top"/>
    </xf>
    <xf numFmtId="0" fontId="26" fillId="0" borderId="0" xfId="22" applyFont="1" applyAlignment="1">
      <alignment vertical="top"/>
    </xf>
    <xf numFmtId="0" fontId="24" fillId="0" borderId="0" xfId="22" applyFont="1" applyAlignment="1">
      <alignment horizontal="left" vertical="top" wrapText="1"/>
    </xf>
    <xf numFmtId="0" fontId="57" fillId="0" borderId="0" xfId="0" applyFont="1" applyAlignment="1">
      <alignment wrapText="1"/>
    </xf>
    <xf numFmtId="0" fontId="57" fillId="0" borderId="0" xfId="0" applyFont="1"/>
    <xf numFmtId="0" fontId="0" fillId="0" borderId="0" xfId="13" applyFont="1"/>
    <xf numFmtId="0" fontId="41" fillId="0" borderId="2" xfId="22" applyFont="1" applyBorder="1" applyAlignment="1">
      <alignment vertical="top"/>
    </xf>
    <xf numFmtId="0" fontId="41" fillId="0" borderId="1" xfId="22" applyFont="1" applyBorder="1" applyAlignment="1">
      <alignment horizontal="left" vertical="center"/>
    </xf>
    <xf numFmtId="0" fontId="41" fillId="0" borderId="0" xfId="22" applyFont="1" applyAlignment="1">
      <alignment vertical="center"/>
    </xf>
    <xf numFmtId="0" fontId="13" fillId="0" borderId="2" xfId="22" applyBorder="1" applyAlignment="1">
      <alignment vertical="top"/>
    </xf>
    <xf numFmtId="0" fontId="64" fillId="0" borderId="0" xfId="0" applyFont="1"/>
    <xf numFmtId="0" fontId="42" fillId="0" borderId="0" xfId="0" applyFont="1"/>
    <xf numFmtId="49" fontId="67" fillId="0" borderId="0" xfId="0" applyNumberFormat="1" applyFont="1" applyAlignment="1">
      <alignment horizontal="left" vertical="top"/>
    </xf>
    <xf numFmtId="0" fontId="36" fillId="0" borderId="1" xfId="5" applyFont="1" applyBorder="1" applyAlignment="1">
      <alignment vertical="top" wrapText="1"/>
    </xf>
    <xf numFmtId="0" fontId="0" fillId="0" borderId="1" xfId="0" applyBorder="1" applyAlignment="1">
      <alignment vertical="top" wrapText="1"/>
    </xf>
    <xf numFmtId="0" fontId="36" fillId="0" borderId="0" xfId="0" applyFont="1" applyAlignment="1">
      <alignment horizontal="left" vertical="top"/>
    </xf>
    <xf numFmtId="0" fontId="31" fillId="0" borderId="0" xfId="22" applyFont="1" applyAlignment="1">
      <alignment horizontal="right" vertical="top"/>
    </xf>
    <xf numFmtId="0" fontId="24" fillId="0" borderId="0" xfId="22" applyFont="1" applyAlignment="1">
      <alignment wrapText="1"/>
    </xf>
    <xf numFmtId="0" fontId="72" fillId="0" borderId="0" xfId="0" applyFont="1" applyAlignment="1">
      <alignment horizontal="left" vertical="top" wrapText="1"/>
    </xf>
    <xf numFmtId="0" fontId="72" fillId="0" borderId="2" xfId="0" applyFont="1" applyBorder="1" applyAlignment="1">
      <alignment horizontal="left" vertical="top" wrapText="1"/>
    </xf>
    <xf numFmtId="0" fontId="72" fillId="0" borderId="1" xfId="0" applyFont="1" applyBorder="1" applyAlignment="1">
      <alignment horizontal="left" vertical="top" wrapText="1"/>
    </xf>
    <xf numFmtId="0" fontId="31" fillId="0" borderId="0" xfId="0" applyFont="1" applyAlignment="1">
      <alignment horizontal="right" vertical="top"/>
    </xf>
    <xf numFmtId="1" fontId="37" fillId="0" borderId="0" xfId="0" applyNumberFormat="1" applyFont="1" applyAlignment="1">
      <alignment horizontal="right" vertical="top"/>
    </xf>
    <xf numFmtId="0" fontId="0" fillId="0" borderId="0" xfId="13" applyFont="1" applyAlignment="1">
      <alignment horizontal="left" vertical="top"/>
    </xf>
    <xf numFmtId="0" fontId="31" fillId="0" borderId="0" xfId="13" applyFont="1" applyAlignment="1">
      <alignment horizontal="right" vertical="top"/>
    </xf>
    <xf numFmtId="166" fontId="41" fillId="0" borderId="0" xfId="13" applyNumberFormat="1" applyFont="1" applyAlignment="1">
      <alignment horizontal="right" vertical="top"/>
    </xf>
    <xf numFmtId="0" fontId="31" fillId="0" borderId="0" xfId="13" applyFont="1" applyAlignment="1">
      <alignment horizontal="right"/>
    </xf>
    <xf numFmtId="9" fontId="20" fillId="0" borderId="0" xfId="13" applyNumberFormat="1" applyAlignment="1">
      <alignment horizontal="right" vertical="top"/>
    </xf>
    <xf numFmtId="9" fontId="20" fillId="0" borderId="0" xfId="13" applyNumberFormat="1" applyAlignment="1">
      <alignment horizontal="right"/>
    </xf>
    <xf numFmtId="9" fontId="0" fillId="4" borderId="1" xfId="16" applyFont="1" applyFill="1" applyBorder="1" applyAlignment="1">
      <alignment horizontal="right"/>
    </xf>
    <xf numFmtId="0" fontId="43" fillId="0" borderId="0" xfId="13" applyFont="1"/>
    <xf numFmtId="0" fontId="0" fillId="0" borderId="1" xfId="13" applyFont="1" applyBorder="1" applyAlignment="1">
      <alignment vertical="center"/>
    </xf>
    <xf numFmtId="0" fontId="0" fillId="0" borderId="1" xfId="13" applyFont="1" applyBorder="1" applyAlignment="1">
      <alignment horizontal="right" vertical="center"/>
    </xf>
    <xf numFmtId="3" fontId="0" fillId="0" borderId="2" xfId="13" applyNumberFormat="1" applyFont="1" applyBorder="1" applyAlignment="1">
      <alignment horizontal="right" vertical="top"/>
    </xf>
    <xf numFmtId="0" fontId="0" fillId="0" borderId="2" xfId="13" applyFont="1" applyBorder="1" applyAlignment="1">
      <alignment horizontal="right" vertical="top"/>
    </xf>
    <xf numFmtId="9" fontId="0" fillId="0" borderId="2" xfId="13" applyNumberFormat="1" applyFont="1" applyBorder="1" applyAlignment="1">
      <alignment horizontal="right" vertical="top"/>
    </xf>
    <xf numFmtId="0" fontId="64" fillId="0" borderId="0" xfId="13" applyFont="1"/>
    <xf numFmtId="0" fontId="0" fillId="0" borderId="2" xfId="0" applyBorder="1" applyAlignment="1">
      <alignment horizontal="right"/>
    </xf>
    <xf numFmtId="9" fontId="41" fillId="0" borderId="0" xfId="0" applyNumberFormat="1" applyFont="1" applyAlignment="1">
      <alignment horizontal="right" vertical="top"/>
    </xf>
    <xf numFmtId="0" fontId="0" fillId="0" borderId="0" xfId="0" applyAlignment="1">
      <alignment horizontal="right"/>
    </xf>
    <xf numFmtId="0" fontId="36" fillId="0" borderId="0" xfId="0" applyFont="1"/>
    <xf numFmtId="0" fontId="36" fillId="0" borderId="0" xfId="0" applyFont="1" applyAlignment="1">
      <alignment vertical="top"/>
    </xf>
    <xf numFmtId="0" fontId="73" fillId="6" borderId="0" xfId="0" applyFont="1" applyFill="1" applyAlignment="1">
      <alignment vertical="top"/>
    </xf>
    <xf numFmtId="0" fontId="73" fillId="6" borderId="0" xfId="0" applyFont="1" applyFill="1" applyAlignment="1">
      <alignment horizontal="right" vertical="top"/>
    </xf>
    <xf numFmtId="0" fontId="73" fillId="0" borderId="0" xfId="0" applyFont="1" applyAlignment="1">
      <alignment horizontal="right" vertical="top"/>
    </xf>
    <xf numFmtId="0" fontId="36" fillId="0" borderId="2" xfId="0" applyFont="1" applyBorder="1" applyAlignment="1">
      <alignment vertical="top"/>
    </xf>
    <xf numFmtId="0" fontId="36" fillId="0" borderId="2" xfId="0" applyFont="1" applyBorder="1" applyAlignment="1">
      <alignment horizontal="right" vertical="top"/>
    </xf>
    <xf numFmtId="0" fontId="36" fillId="0" borderId="0" xfId="0" applyFont="1" applyAlignment="1">
      <alignment horizontal="right" vertical="top"/>
    </xf>
    <xf numFmtId="0" fontId="36" fillId="0" borderId="0" xfId="0" applyFont="1" applyAlignment="1">
      <alignment vertical="center"/>
    </xf>
    <xf numFmtId="0" fontId="41" fillId="0" borderId="3" xfId="0" applyFont="1" applyBorder="1" applyAlignment="1">
      <alignment horizontal="right" vertical="top"/>
    </xf>
    <xf numFmtId="0" fontId="36" fillId="0" borderId="1" xfId="0" applyFont="1" applyBorder="1" applyAlignment="1">
      <alignment vertical="center"/>
    </xf>
    <xf numFmtId="0" fontId="63" fillId="0" borderId="1" xfId="0" applyFont="1" applyBorder="1" applyAlignment="1">
      <alignment vertical="center"/>
    </xf>
    <xf numFmtId="0" fontId="55" fillId="0" borderId="0" xfId="0" applyFont="1" applyAlignment="1">
      <alignment wrapText="1"/>
    </xf>
    <xf numFmtId="0" fontId="41" fillId="0" borderId="2" xfId="0" applyFont="1" applyBorder="1" applyAlignment="1">
      <alignment horizontal="right"/>
    </xf>
    <xf numFmtId="0" fontId="41" fillId="0" borderId="0" xfId="0" applyFont="1" applyAlignment="1">
      <alignment horizontal="right" vertical="center"/>
    </xf>
    <xf numFmtId="0" fontId="41" fillId="0" borderId="1" xfId="0" applyFont="1" applyBorder="1" applyAlignment="1">
      <alignment horizontal="right" vertical="center"/>
    </xf>
    <xf numFmtId="0" fontId="56" fillId="0" borderId="0" xfId="19" applyFont="1" applyAlignment="1">
      <alignment horizontal="left" vertical="top"/>
    </xf>
    <xf numFmtId="0" fontId="64" fillId="0" borderId="0" xfId="13" applyFont="1" applyAlignment="1">
      <alignment horizontal="right" vertical="top" wrapText="1"/>
    </xf>
    <xf numFmtId="0" fontId="0" fillId="0" borderId="0" xfId="13" applyFont="1" applyAlignment="1">
      <alignment horizontal="right"/>
    </xf>
    <xf numFmtId="0" fontId="0" fillId="0" borderId="1" xfId="13" applyFont="1" applyBorder="1" applyAlignment="1">
      <alignment horizontal="right"/>
    </xf>
    <xf numFmtId="3" fontId="0" fillId="0" borderId="1" xfId="13" applyNumberFormat="1" applyFont="1" applyBorder="1" applyAlignment="1">
      <alignment horizontal="right"/>
    </xf>
    <xf numFmtId="3" fontId="0" fillId="0" borderId="2" xfId="13" applyNumberFormat="1" applyFont="1" applyBorder="1" applyAlignment="1">
      <alignment horizontal="right"/>
    </xf>
    <xf numFmtId="166" fontId="41" fillId="0" borderId="0" xfId="22" applyNumberFormat="1" applyFont="1" applyAlignment="1">
      <alignment horizontal="right" vertical="center"/>
    </xf>
    <xf numFmtId="1" fontId="41" fillId="0" borderId="1" xfId="22" applyNumberFormat="1" applyFont="1" applyBorder="1" applyAlignment="1">
      <alignment horizontal="right" vertical="center"/>
    </xf>
    <xf numFmtId="166" fontId="41" fillId="0" borderId="1" xfId="22" applyNumberFormat="1" applyFont="1" applyBorder="1" applyAlignment="1">
      <alignment horizontal="right" vertical="center"/>
    </xf>
    <xf numFmtId="0" fontId="41" fillId="0" borderId="2" xfId="0" applyFont="1" applyBorder="1" applyAlignment="1">
      <alignment horizontal="right" vertical="top"/>
    </xf>
    <xf numFmtId="16" fontId="0" fillId="0" borderId="0" xfId="0" applyNumberFormat="1" applyAlignment="1">
      <alignment horizontal="left" vertical="top"/>
    </xf>
    <xf numFmtId="9" fontId="0" fillId="0" borderId="2" xfId="0" applyNumberFormat="1" applyBorder="1" applyAlignment="1">
      <alignment horizontal="right"/>
    </xf>
    <xf numFmtId="166" fontId="37" fillId="0" borderId="0" xfId="22" applyNumberFormat="1" applyFont="1" applyAlignment="1">
      <alignment horizontal="right" vertical="center"/>
    </xf>
    <xf numFmtId="0" fontId="41" fillId="0" borderId="2" xfId="11" applyFont="1" applyBorder="1" applyAlignment="1">
      <alignment horizontal="left" vertical="top" wrapText="1"/>
    </xf>
    <xf numFmtId="0" fontId="41" fillId="0" borderId="6" xfId="0" applyFont="1" applyBorder="1" applyAlignment="1">
      <alignment vertical="top"/>
    </xf>
    <xf numFmtId="0" fontId="41" fillId="0" borderId="6" xfId="0" applyFont="1" applyBorder="1" applyAlignment="1">
      <alignment horizontal="left" vertical="top" wrapText="1"/>
    </xf>
    <xf numFmtId="0" fontId="41" fillId="0" borderId="1" xfId="0" applyFont="1" applyBorder="1" applyAlignment="1">
      <alignment horizontal="left" vertical="top"/>
    </xf>
    <xf numFmtId="0" fontId="41" fillId="0" borderId="1" xfId="0" applyFont="1" applyBorder="1" applyAlignment="1">
      <alignment horizontal="left" vertical="top" wrapText="1"/>
    </xf>
    <xf numFmtId="0" fontId="41" fillId="0" borderId="1" xfId="22" applyFont="1" applyBorder="1" applyAlignment="1">
      <alignment horizontal="left" vertical="top"/>
    </xf>
    <xf numFmtId="0" fontId="41" fillId="0" borderId="2" xfId="0" applyFont="1" applyBorder="1" applyAlignment="1">
      <alignment horizontal="left" vertical="top"/>
    </xf>
    <xf numFmtId="0" fontId="41" fillId="0" borderId="2" xfId="0" applyFont="1" applyBorder="1" applyAlignment="1">
      <alignment horizontal="left" vertical="top" wrapText="1"/>
    </xf>
    <xf numFmtId="0" fontId="28" fillId="0" borderId="0" xfId="26" applyFont="1" applyAlignment="1">
      <alignment horizontal="left" vertical="top" wrapText="1"/>
    </xf>
    <xf numFmtId="0" fontId="39" fillId="0" borderId="0" xfId="22" applyFont="1" applyAlignment="1">
      <alignment horizontal="left" vertical="top"/>
    </xf>
    <xf numFmtId="0" fontId="64" fillId="0" borderId="0" xfId="22" applyFont="1" applyAlignment="1">
      <alignment horizontal="left" vertical="top"/>
    </xf>
    <xf numFmtId="0" fontId="34" fillId="0" borderId="0" xfId="22" applyFont="1"/>
    <xf numFmtId="0" fontId="51" fillId="0" borderId="0" xfId="22" applyFont="1"/>
    <xf numFmtId="0" fontId="31" fillId="0" borderId="0" xfId="22" applyFont="1" applyAlignment="1">
      <alignment horizontal="center"/>
    </xf>
    <xf numFmtId="0" fontId="31" fillId="0" borderId="0" xfId="22" applyFont="1" applyAlignment="1">
      <alignment horizontal="center" vertical="top"/>
    </xf>
    <xf numFmtId="0" fontId="31" fillId="2" borderId="0" xfId="22" applyFont="1" applyFill="1" applyAlignment="1">
      <alignment horizontal="right" vertical="top" wrapText="1"/>
    </xf>
    <xf numFmtId="3" fontId="41" fillId="0" borderId="2" xfId="22" applyNumberFormat="1" applyFont="1" applyBorder="1" applyAlignment="1">
      <alignment horizontal="right" vertical="top"/>
    </xf>
    <xf numFmtId="165" fontId="41" fillId="0" borderId="2" xfId="22" applyNumberFormat="1" applyFont="1" applyBorder="1" applyAlignment="1">
      <alignment horizontal="right" vertical="top"/>
    </xf>
    <xf numFmtId="0" fontId="41" fillId="0" borderId="8" xfId="22" applyFont="1" applyBorder="1" applyAlignment="1">
      <alignment horizontal="right" vertical="top"/>
    </xf>
    <xf numFmtId="0" fontId="41" fillId="0" borderId="1" xfId="22" applyFont="1" applyBorder="1" applyAlignment="1">
      <alignment horizontal="right" vertical="top"/>
    </xf>
    <xf numFmtId="165" fontId="41" fillId="0" borderId="1" xfId="22" applyNumberFormat="1" applyFont="1" applyBorder="1" applyAlignment="1">
      <alignment horizontal="right" vertical="top"/>
    </xf>
    <xf numFmtId="165" fontId="41" fillId="0" borderId="0" xfId="22" applyNumberFormat="1" applyFont="1" applyAlignment="1">
      <alignment horizontal="right" vertical="top"/>
    </xf>
    <xf numFmtId="0" fontId="26" fillId="0" borderId="1" xfId="22" applyFont="1" applyBorder="1" applyAlignment="1">
      <alignment vertical="top"/>
    </xf>
    <xf numFmtId="3" fontId="37" fillId="0" borderId="1" xfId="22" applyNumberFormat="1" applyFont="1" applyBorder="1" applyAlignment="1">
      <alignment horizontal="right" vertical="top"/>
    </xf>
    <xf numFmtId="9" fontId="37" fillId="0" borderId="1" xfId="22" applyNumberFormat="1" applyFont="1" applyBorder="1" applyAlignment="1">
      <alignment horizontal="right" vertical="top"/>
    </xf>
    <xf numFmtId="0" fontId="37" fillId="0" borderId="1" xfId="22" applyFont="1" applyBorder="1" applyAlignment="1">
      <alignment horizontal="right" vertical="top"/>
    </xf>
    <xf numFmtId="0" fontId="76" fillId="0" borderId="0" xfId="22" applyFont="1" applyAlignment="1">
      <alignment horizontal="left" vertical="top"/>
    </xf>
    <xf numFmtId="0" fontId="13" fillId="0" borderId="0" xfId="22" applyAlignment="1">
      <alignment horizontal="center" vertical="top"/>
    </xf>
    <xf numFmtId="0" fontId="64" fillId="0" borderId="0" xfId="22" applyFont="1"/>
    <xf numFmtId="0" fontId="31" fillId="2" borderId="0" xfId="22" applyFont="1" applyFill="1"/>
    <xf numFmtId="0" fontId="13" fillId="0" borderId="1" xfId="22" applyBorder="1"/>
    <xf numFmtId="0" fontId="26" fillId="0" borderId="2" xfId="22" applyFont="1" applyBorder="1"/>
    <xf numFmtId="0" fontId="37" fillId="0" borderId="2" xfId="22" applyFont="1" applyBorder="1" applyAlignment="1">
      <alignment horizontal="right" vertical="top"/>
    </xf>
    <xf numFmtId="0" fontId="37" fillId="0" borderId="0" xfId="22" applyFont="1" applyAlignment="1">
      <alignment horizontal="right" vertical="top"/>
    </xf>
    <xf numFmtId="3" fontId="13" fillId="0" borderId="0" xfId="22" applyNumberFormat="1" applyAlignment="1">
      <alignment horizontal="left" vertical="top"/>
    </xf>
    <xf numFmtId="9" fontId="13" fillId="0" borderId="0" xfId="22" applyNumberFormat="1" applyAlignment="1">
      <alignment horizontal="right" vertical="top"/>
    </xf>
    <xf numFmtId="0" fontId="41" fillId="0" borderId="2" xfId="22" applyFont="1" applyBorder="1" applyAlignment="1">
      <alignment horizontal="right" vertical="top"/>
    </xf>
    <xf numFmtId="9" fontId="26" fillId="0" borderId="2" xfId="27" applyFont="1" applyBorder="1" applyAlignment="1">
      <alignment horizontal="right" vertical="top"/>
    </xf>
    <xf numFmtId="0" fontId="13" fillId="0" borderId="5" xfId="22" applyBorder="1" applyAlignment="1">
      <alignment horizontal="left" vertical="top"/>
    </xf>
    <xf numFmtId="0" fontId="35" fillId="0" borderId="0" xfId="22" applyFont="1" applyAlignment="1">
      <alignment horizontal="center"/>
    </xf>
    <xf numFmtId="0" fontId="35" fillId="0" borderId="0" xfId="22" applyFont="1" applyAlignment="1">
      <alignment horizontal="center" vertical="top" wrapText="1"/>
    </xf>
    <xf numFmtId="9" fontId="41" fillId="0" borderId="2" xfId="22" applyNumberFormat="1" applyFont="1" applyBorder="1" applyAlignment="1">
      <alignment horizontal="right" vertical="top"/>
    </xf>
    <xf numFmtId="9" fontId="41" fillId="0" borderId="1" xfId="22" applyNumberFormat="1" applyFont="1" applyBorder="1" applyAlignment="1">
      <alignment horizontal="right" vertical="top"/>
    </xf>
    <xf numFmtId="0" fontId="26" fillId="0" borderId="1" xfId="22" applyFont="1" applyBorder="1" applyAlignment="1">
      <alignment vertical="top" wrapText="1"/>
    </xf>
    <xf numFmtId="9" fontId="37" fillId="0" borderId="2" xfId="22" applyNumberFormat="1" applyFont="1" applyBorder="1" applyAlignment="1">
      <alignment horizontal="right" vertical="top"/>
    </xf>
    <xf numFmtId="3" fontId="41" fillId="0" borderId="0" xfId="22" applyNumberFormat="1" applyFont="1" applyAlignment="1">
      <alignment horizontal="right" vertical="top"/>
    </xf>
    <xf numFmtId="3" fontId="41" fillId="0" borderId="1" xfId="22" applyNumberFormat="1" applyFont="1" applyBorder="1" applyAlignment="1">
      <alignment horizontal="right" vertical="top"/>
    </xf>
    <xf numFmtId="0" fontId="34" fillId="0" borderId="0" xfId="22" applyFont="1" applyAlignment="1">
      <alignment vertical="top"/>
    </xf>
    <xf numFmtId="0" fontId="31" fillId="0" borderId="0" xfId="22" applyFont="1" applyAlignment="1">
      <alignment horizontal="center" vertical="top" wrapText="1"/>
    </xf>
    <xf numFmtId="3" fontId="77" fillId="0" borderId="0" xfId="22" applyNumberFormat="1" applyFont="1" applyAlignment="1">
      <alignment horizontal="right" vertical="top"/>
    </xf>
    <xf numFmtId="9" fontId="41" fillId="0" borderId="6" xfId="22" applyNumberFormat="1" applyFont="1" applyBorder="1" applyAlignment="1">
      <alignment horizontal="right" vertical="top"/>
    </xf>
    <xf numFmtId="9" fontId="37" fillId="0" borderId="6" xfId="22" applyNumberFormat="1" applyFont="1" applyBorder="1" applyAlignment="1">
      <alignment horizontal="right" vertical="top"/>
    </xf>
    <xf numFmtId="0" fontId="34" fillId="0" borderId="0" xfId="22" applyFont="1" applyAlignment="1">
      <alignment horizontal="left" vertical="top"/>
    </xf>
    <xf numFmtId="9" fontId="13" fillId="0" borderId="2" xfId="22" applyNumberFormat="1" applyBorder="1" applyAlignment="1">
      <alignment horizontal="right" vertical="top"/>
    </xf>
    <xf numFmtId="0" fontId="57" fillId="0" borderId="0" xfId="22" applyFont="1" applyAlignment="1">
      <alignment horizontal="left" vertical="top"/>
    </xf>
    <xf numFmtId="0" fontId="43" fillId="0" borderId="0" xfId="22" applyFont="1" applyAlignment="1">
      <alignment vertical="top"/>
    </xf>
    <xf numFmtId="0" fontId="64" fillId="0" borderId="0" xfId="22" applyFont="1" applyAlignment="1">
      <alignment horizontal="right"/>
    </xf>
    <xf numFmtId="0" fontId="49" fillId="0" borderId="0" xfId="22" applyFont="1" applyAlignment="1">
      <alignment horizontal="left" vertical="top"/>
    </xf>
    <xf numFmtId="0" fontId="53" fillId="0" borderId="0" xfId="22" applyFont="1"/>
    <xf numFmtId="0" fontId="53" fillId="0" borderId="0" xfId="22" applyFont="1" applyAlignment="1">
      <alignment horizontal="center" vertical="top"/>
    </xf>
    <xf numFmtId="1" fontId="26" fillId="0" borderId="1" xfId="22" applyNumberFormat="1" applyFont="1" applyBorder="1" applyAlignment="1">
      <alignment horizontal="right" vertical="top"/>
    </xf>
    <xf numFmtId="165" fontId="37" fillId="0" borderId="1" xfId="22" applyNumberFormat="1" applyFont="1" applyBorder="1" applyAlignment="1">
      <alignment horizontal="right" vertical="top"/>
    </xf>
    <xf numFmtId="0" fontId="13" fillId="0" borderId="2" xfId="22" applyBorder="1" applyAlignment="1">
      <alignment horizontal="right" vertical="top"/>
    </xf>
    <xf numFmtId="0" fontId="41" fillId="0" borderId="0" xfId="22" applyFont="1" applyAlignment="1">
      <alignment horizontal="center" vertical="top"/>
    </xf>
    <xf numFmtId="0" fontId="36" fillId="0" borderId="1" xfId="22" applyFont="1" applyBorder="1" applyAlignment="1">
      <alignment horizontal="right" vertical="top"/>
    </xf>
    <xf numFmtId="0" fontId="41" fillId="0" borderId="0" xfId="22" applyFont="1" applyAlignment="1">
      <alignment horizontal="right" vertical="top" wrapText="1"/>
    </xf>
    <xf numFmtId="0" fontId="31" fillId="0" borderId="0" xfId="22" applyFont="1" applyAlignment="1">
      <alignment horizontal="left" vertical="top"/>
    </xf>
    <xf numFmtId="9" fontId="13" fillId="0" borderId="1" xfId="22" applyNumberFormat="1" applyBorder="1" applyAlignment="1">
      <alignment horizontal="right" vertical="top"/>
    </xf>
    <xf numFmtId="0" fontId="8" fillId="0" borderId="0" xfId="26" applyAlignment="1">
      <alignment horizontal="left" vertical="top"/>
    </xf>
    <xf numFmtId="0" fontId="8" fillId="0" borderId="0" xfId="26" applyAlignment="1">
      <alignment horizontal="left" vertical="top" wrapText="1"/>
    </xf>
    <xf numFmtId="0" fontId="26" fillId="0" borderId="0" xfId="26" applyFont="1" applyAlignment="1">
      <alignment horizontal="right" vertical="top" wrapText="1"/>
    </xf>
    <xf numFmtId="0" fontId="48" fillId="0" borderId="0" xfId="29" applyFont="1" applyFill="1" applyAlignment="1">
      <alignment horizontal="right" vertical="top" wrapText="1"/>
    </xf>
    <xf numFmtId="0" fontId="70" fillId="0" borderId="0" xfId="29" applyFont="1"/>
    <xf numFmtId="0" fontId="24" fillId="0" borderId="0" xfId="26" applyFont="1" applyAlignment="1">
      <alignment horizontal="left" vertical="top" wrapText="1"/>
    </xf>
    <xf numFmtId="0" fontId="32" fillId="0" borderId="0" xfId="26" applyFont="1" applyAlignment="1">
      <alignment horizontal="left" vertical="top" wrapText="1"/>
    </xf>
    <xf numFmtId="0" fontId="24" fillId="0" borderId="0" xfId="26" applyFont="1" applyAlignment="1">
      <alignment horizontal="left" vertical="top"/>
    </xf>
    <xf numFmtId="0" fontId="8" fillId="0" borderId="0" xfId="26" applyAlignment="1">
      <alignment vertical="top" wrapText="1"/>
    </xf>
    <xf numFmtId="0" fontId="8" fillId="0" borderId="0" xfId="26" applyAlignment="1">
      <alignment vertical="top"/>
    </xf>
    <xf numFmtId="0" fontId="26" fillId="0" borderId="0" xfId="26" applyFont="1" applyAlignment="1">
      <alignment vertical="top"/>
    </xf>
    <xf numFmtId="0" fontId="31" fillId="2" borderId="0" xfId="31" applyFont="1" applyFill="1" applyAlignment="1">
      <alignment vertical="top" wrapText="1"/>
    </xf>
    <xf numFmtId="0" fontId="41" fillId="0" borderId="2" xfId="31" applyFont="1" applyBorder="1" applyAlignment="1">
      <alignment vertical="top" wrapText="1"/>
    </xf>
    <xf numFmtId="0" fontId="0" fillId="0" borderId="1" xfId="31" applyFont="1" applyBorder="1" applyAlignment="1">
      <alignment vertical="top" wrapText="1"/>
    </xf>
    <xf numFmtId="0" fontId="0" fillId="0" borderId="2" xfId="31" applyFont="1" applyBorder="1" applyAlignment="1">
      <alignment vertical="top" wrapText="1"/>
    </xf>
    <xf numFmtId="0" fontId="24" fillId="0" borderId="0" xfId="0" applyFont="1" applyAlignment="1">
      <alignment horizontal="center" vertical="top"/>
    </xf>
    <xf numFmtId="0" fontId="37" fillId="0" borderId="1" xfId="0" applyFont="1" applyBorder="1" applyAlignment="1">
      <alignment horizontal="right" vertical="center"/>
    </xf>
    <xf numFmtId="0" fontId="26" fillId="0" borderId="2" xfId="0" applyFont="1" applyBorder="1" applyAlignment="1">
      <alignment horizontal="right"/>
    </xf>
    <xf numFmtId="0" fontId="32" fillId="0" borderId="0" xfId="0" applyFont="1" applyAlignment="1">
      <alignment horizontal="left" vertical="top" wrapText="1"/>
    </xf>
    <xf numFmtId="0" fontId="57" fillId="0" borderId="0" xfId="5" applyFont="1" applyAlignment="1">
      <alignment vertical="top"/>
    </xf>
    <xf numFmtId="0" fontId="41" fillId="0" borderId="2" xfId="31" applyFont="1" applyBorder="1" applyAlignment="1">
      <alignment horizontal="left" vertical="top" wrapText="1"/>
    </xf>
    <xf numFmtId="0" fontId="0" fillId="0" borderId="1" xfId="31" applyFont="1" applyBorder="1" applyAlignment="1">
      <alignment horizontal="left" vertical="top" wrapText="1"/>
    </xf>
    <xf numFmtId="0" fontId="0" fillId="0" borderId="2" xfId="31" applyFont="1" applyBorder="1" applyAlignment="1">
      <alignment horizontal="left" vertical="top" wrapText="1"/>
    </xf>
    <xf numFmtId="0" fontId="55" fillId="0" borderId="0" xfId="26" applyFont="1" applyAlignment="1">
      <alignment horizontal="left" vertical="top"/>
    </xf>
    <xf numFmtId="0" fontId="36" fillId="0" borderId="2" xfId="5" applyFont="1" applyBorder="1" applyAlignment="1">
      <alignment horizontal="left" vertical="top" wrapText="1"/>
    </xf>
    <xf numFmtId="0" fontId="36" fillId="0" borderId="1" xfId="5" applyFont="1" applyBorder="1" applyAlignment="1">
      <alignment horizontal="left" vertical="top" wrapText="1"/>
    </xf>
    <xf numFmtId="0" fontId="36" fillId="0" borderId="0" xfId="5" applyFont="1" applyAlignment="1">
      <alignment vertical="top" wrapText="1"/>
    </xf>
    <xf numFmtId="0" fontId="48" fillId="0" borderId="0" xfId="14" applyFont="1" applyFill="1" applyAlignment="1">
      <alignment vertical="top"/>
    </xf>
    <xf numFmtId="0" fontId="24" fillId="0" borderId="0" xfId="22" applyFont="1" applyAlignment="1">
      <alignment vertical="top"/>
    </xf>
    <xf numFmtId="0" fontId="28" fillId="0" borderId="0" xfId="33" applyFont="1" applyAlignment="1">
      <alignment horizontal="left" vertical="top" wrapText="1"/>
    </xf>
    <xf numFmtId="3" fontId="13" fillId="0" borderId="2" xfId="22" applyNumberFormat="1" applyBorder="1" applyAlignment="1">
      <alignment horizontal="right" vertical="top"/>
    </xf>
    <xf numFmtId="1" fontId="13" fillId="0" borderId="0" xfId="22" applyNumberFormat="1" applyAlignment="1">
      <alignment horizontal="right" vertical="top"/>
    </xf>
    <xf numFmtId="0" fontId="64" fillId="0" borderId="0" xfId="22" applyFont="1" applyAlignment="1">
      <alignment vertical="top"/>
    </xf>
    <xf numFmtId="169" fontId="13" fillId="0" borderId="2" xfId="22" applyNumberFormat="1" applyBorder="1" applyAlignment="1">
      <alignment horizontal="right" vertical="top"/>
    </xf>
    <xf numFmtId="169" fontId="13" fillId="0" borderId="0" xfId="22" applyNumberFormat="1" applyAlignment="1">
      <alignment horizontal="right" vertical="top"/>
    </xf>
    <xf numFmtId="0" fontId="41" fillId="5" borderId="2" xfId="22" applyFont="1" applyFill="1" applyBorder="1" applyAlignment="1">
      <alignment horizontal="right" vertical="top"/>
    </xf>
    <xf numFmtId="169" fontId="13" fillId="0" borderId="1" xfId="22" applyNumberFormat="1" applyBorder="1" applyAlignment="1">
      <alignment horizontal="right" vertical="top"/>
    </xf>
    <xf numFmtId="169" fontId="41" fillId="0" borderId="3" xfId="22" applyNumberFormat="1" applyFont="1" applyBorder="1" applyAlignment="1">
      <alignment horizontal="right" vertical="top"/>
    </xf>
    <xf numFmtId="169" fontId="41" fillId="0" borderId="1" xfId="22" applyNumberFormat="1" applyFont="1" applyBorder="1" applyAlignment="1">
      <alignment horizontal="right" vertical="top"/>
    </xf>
    <xf numFmtId="169" fontId="41" fillId="0" borderId="0" xfId="22" applyNumberFormat="1" applyFont="1" applyAlignment="1">
      <alignment horizontal="right" vertical="top"/>
    </xf>
    <xf numFmtId="166" fontId="41" fillId="5" borderId="2" xfId="22" applyNumberFormat="1" applyFont="1" applyFill="1" applyBorder="1" applyAlignment="1">
      <alignment horizontal="right" vertical="top"/>
    </xf>
    <xf numFmtId="49" fontId="13" fillId="0" borderId="2" xfId="22" applyNumberFormat="1" applyBorder="1" applyAlignment="1">
      <alignment horizontal="right" vertical="top"/>
    </xf>
    <xf numFmtId="0" fontId="81" fillId="0" borderId="0" xfId="33" applyFont="1"/>
    <xf numFmtId="0" fontId="67" fillId="0" borderId="0" xfId="33" applyFont="1"/>
    <xf numFmtId="169" fontId="41" fillId="0" borderId="2" xfId="22" applyNumberFormat="1" applyFont="1" applyBorder="1" applyAlignment="1">
      <alignment horizontal="right" vertical="top"/>
    </xf>
    <xf numFmtId="3" fontId="13" fillId="0" borderId="0" xfId="22" applyNumberFormat="1" applyAlignment="1">
      <alignment vertical="top"/>
    </xf>
    <xf numFmtId="3" fontId="37" fillId="0" borderId="2" xfId="22" applyNumberFormat="1" applyFont="1" applyBorder="1" applyAlignment="1">
      <alignment horizontal="right" vertical="top"/>
    </xf>
    <xf numFmtId="1" fontId="41" fillId="0" borderId="0" xfId="22" applyNumberFormat="1" applyFont="1" applyAlignment="1">
      <alignment horizontal="right" vertical="top"/>
    </xf>
    <xf numFmtId="0" fontId="31" fillId="0" borderId="0" xfId="22" applyFont="1" applyAlignment="1">
      <alignment vertical="top"/>
    </xf>
    <xf numFmtId="0" fontId="6" fillId="0" borderId="2" xfId="26" applyFont="1" applyBorder="1" applyAlignment="1">
      <alignment horizontal="left" vertical="top" wrapText="1"/>
    </xf>
    <xf numFmtId="0" fontId="6" fillId="0" borderId="1" xfId="26" applyFont="1" applyBorder="1" applyAlignment="1">
      <alignment horizontal="left" vertical="top" wrapText="1"/>
    </xf>
    <xf numFmtId="0" fontId="6" fillId="0" borderId="3" xfId="26" applyFont="1" applyBorder="1" applyAlignment="1">
      <alignment horizontal="left" vertical="top" wrapText="1"/>
    </xf>
    <xf numFmtId="0" fontId="6" fillId="0" borderId="0" xfId="26" applyFont="1" applyAlignment="1">
      <alignment horizontal="left" vertical="top" wrapText="1"/>
    </xf>
    <xf numFmtId="0" fontId="6" fillId="0" borderId="7" xfId="26" applyFont="1" applyBorder="1" applyAlignment="1">
      <alignment horizontal="left" vertical="top" wrapText="1"/>
    </xf>
    <xf numFmtId="9" fontId="37" fillId="0" borderId="2" xfId="27" applyFont="1" applyBorder="1" applyAlignment="1">
      <alignment horizontal="right" vertical="top"/>
    </xf>
    <xf numFmtId="9" fontId="24" fillId="5" borderId="0" xfId="0" applyNumberFormat="1" applyFont="1" applyFill="1" applyAlignment="1">
      <alignment horizontal="right" vertical="top" wrapText="1"/>
    </xf>
    <xf numFmtId="9" fontId="41" fillId="0" borderId="6" xfId="6" applyFont="1" applyBorder="1" applyAlignment="1">
      <alignment vertical="top"/>
    </xf>
    <xf numFmtId="0" fontId="43" fillId="0" borderId="0" xfId="0" applyFont="1" applyAlignment="1">
      <alignment vertical="top"/>
    </xf>
    <xf numFmtId="9" fontId="36" fillId="0" borderId="1" xfId="6" applyFont="1" applyFill="1" applyBorder="1" applyAlignment="1">
      <alignment horizontal="right" vertical="top"/>
    </xf>
    <xf numFmtId="0" fontId="6" fillId="0" borderId="0" xfId="41"/>
    <xf numFmtId="0" fontId="6" fillId="0" borderId="0" xfId="41" applyAlignment="1">
      <alignment horizontal="left" vertical="top"/>
    </xf>
    <xf numFmtId="0" fontId="26" fillId="0" borderId="0" xfId="41" applyFont="1" applyAlignment="1">
      <alignment horizontal="right" vertical="top"/>
    </xf>
    <xf numFmtId="0" fontId="24" fillId="0" borderId="0" xfId="41" applyFont="1"/>
    <xf numFmtId="0" fontId="28" fillId="0" borderId="0" xfId="42" applyFont="1" applyAlignment="1">
      <alignment horizontal="left" vertical="top" wrapText="1"/>
    </xf>
    <xf numFmtId="0" fontId="32" fillId="0" borderId="0" xfId="41" applyFont="1"/>
    <xf numFmtId="0" fontId="31" fillId="2" borderId="0" xfId="41" applyFont="1" applyFill="1" applyAlignment="1">
      <alignment vertical="top"/>
    </xf>
    <xf numFmtId="0" fontId="31" fillId="2" borderId="0" xfId="41" applyFont="1" applyFill="1" applyAlignment="1">
      <alignment horizontal="right" vertical="top"/>
    </xf>
    <xf numFmtId="0" fontId="31" fillId="0" borderId="0" xfId="41" applyFont="1" applyAlignment="1">
      <alignment horizontal="right" vertical="top"/>
    </xf>
    <xf numFmtId="0" fontId="35" fillId="0" borderId="0" xfId="41" applyFont="1" applyAlignment="1">
      <alignment horizontal="left" vertical="top"/>
    </xf>
    <xf numFmtId="0" fontId="23" fillId="0" borderId="0" xfId="41" applyFont="1" applyAlignment="1">
      <alignment vertical="center"/>
    </xf>
    <xf numFmtId="0" fontId="6" fillId="0" borderId="0" xfId="41" applyAlignment="1">
      <alignment vertical="top"/>
    </xf>
    <xf numFmtId="3" fontId="6" fillId="0" borderId="0" xfId="41" applyNumberFormat="1" applyAlignment="1">
      <alignment horizontal="right" vertical="top"/>
    </xf>
    <xf numFmtId="0" fontId="6" fillId="0" borderId="0" xfId="41" applyAlignment="1">
      <alignment horizontal="right" vertical="top"/>
    </xf>
    <xf numFmtId="0" fontId="6" fillId="0" borderId="1" xfId="41" applyBorder="1" applyAlignment="1">
      <alignment vertical="top"/>
    </xf>
    <xf numFmtId="3" fontId="6" fillId="0" borderId="1" xfId="41" applyNumberFormat="1" applyBorder="1" applyAlignment="1">
      <alignment horizontal="right" vertical="top"/>
    </xf>
    <xf numFmtId="0" fontId="23" fillId="0" borderId="0" xfId="41" applyFont="1"/>
    <xf numFmtId="0" fontId="41" fillId="0" borderId="0" xfId="41" applyFont="1" applyAlignment="1">
      <alignment horizontal="left" vertical="top" wrapText="1"/>
    </xf>
    <xf numFmtId="0" fontId="41" fillId="0" borderId="1" xfId="41" applyFont="1" applyBorder="1" applyAlignment="1">
      <alignment horizontal="right" vertical="top" wrapText="1"/>
    </xf>
    <xf numFmtId="170" fontId="41" fillId="0" borderId="0" xfId="41" applyNumberFormat="1" applyFont="1" applyAlignment="1">
      <alignment horizontal="left" vertical="top" wrapText="1"/>
    </xf>
    <xf numFmtId="0" fontId="41" fillId="0" borderId="1" xfId="41" applyFont="1" applyBorder="1" applyAlignment="1">
      <alignment horizontal="left" vertical="top" wrapText="1"/>
    </xf>
    <xf numFmtId="43" fontId="41" fillId="0" borderId="0" xfId="41" applyNumberFormat="1" applyFont="1" applyAlignment="1">
      <alignment horizontal="left" vertical="top" wrapText="1"/>
    </xf>
    <xf numFmtId="0" fontId="6" fillId="0" borderId="0" xfId="42" applyFont="1" applyAlignment="1">
      <alignment horizontal="left" vertical="top" wrapText="1"/>
    </xf>
    <xf numFmtId="170" fontId="6" fillId="0" borderId="0" xfId="41" applyNumberFormat="1" applyAlignment="1">
      <alignment horizontal="left" vertical="top"/>
    </xf>
    <xf numFmtId="0" fontId="6" fillId="0" borderId="1" xfId="41" applyBorder="1" applyAlignment="1">
      <alignment horizontal="right" vertical="top"/>
    </xf>
    <xf numFmtId="1" fontId="6" fillId="0" borderId="1" xfId="41" applyNumberFormat="1" applyBorder="1" applyAlignment="1">
      <alignment horizontal="right" vertical="top"/>
    </xf>
    <xf numFmtId="0" fontId="26" fillId="0" borderId="0" xfId="41" applyFont="1" applyAlignment="1">
      <alignment vertical="center"/>
    </xf>
    <xf numFmtId="2" fontId="26" fillId="0" borderId="0" xfId="41" applyNumberFormat="1" applyFont="1" applyAlignment="1">
      <alignment horizontal="right" vertical="top"/>
    </xf>
    <xf numFmtId="0" fontId="41" fillId="0" borderId="1" xfId="41" applyFont="1" applyBorder="1" applyAlignment="1">
      <alignment horizontal="justify" vertical="top" wrapText="1"/>
    </xf>
    <xf numFmtId="0" fontId="26" fillId="0" borderId="1" xfId="41" applyFont="1" applyBorder="1" applyAlignment="1">
      <alignment vertical="center"/>
    </xf>
    <xf numFmtId="3" fontId="26" fillId="0" borderId="1" xfId="41" applyNumberFormat="1" applyFont="1" applyBorder="1" applyAlignment="1">
      <alignment horizontal="right" vertical="top"/>
    </xf>
    <xf numFmtId="3" fontId="23" fillId="0" borderId="0" xfId="41" applyNumberFormat="1" applyFont="1" applyAlignment="1">
      <alignment horizontal="right" vertical="top"/>
    </xf>
    <xf numFmtId="0" fontId="23" fillId="0" borderId="0" xfId="41" applyFont="1" applyAlignment="1">
      <alignment horizontal="right" vertical="top"/>
    </xf>
    <xf numFmtId="0" fontId="23" fillId="0" borderId="0" xfId="41" applyFont="1" applyAlignment="1">
      <alignment horizontal="left" vertical="top"/>
    </xf>
    <xf numFmtId="3" fontId="6" fillId="0" borderId="2" xfId="41" applyNumberFormat="1" applyBorder="1" applyAlignment="1">
      <alignment horizontal="right" vertical="top"/>
    </xf>
    <xf numFmtId="3" fontId="26" fillId="0" borderId="0" xfId="41" applyNumberFormat="1" applyFont="1" applyAlignment="1">
      <alignment horizontal="right" vertical="top"/>
    </xf>
    <xf numFmtId="0" fontId="35" fillId="0" borderId="0" xfId="41" applyFont="1" applyAlignment="1">
      <alignment horizontal="center" vertical="top"/>
    </xf>
    <xf numFmtId="0" fontId="24" fillId="0" borderId="0" xfId="41" applyFont="1" applyAlignment="1">
      <alignment horizontal="left" vertical="top"/>
    </xf>
    <xf numFmtId="2" fontId="6" fillId="0" borderId="0" xfId="41" applyNumberFormat="1" applyAlignment="1">
      <alignment horizontal="right" vertical="top"/>
    </xf>
    <xf numFmtId="0" fontId="54" fillId="0" borderId="0" xfId="41" applyFont="1" applyAlignment="1">
      <alignment vertical="center"/>
    </xf>
    <xf numFmtId="166" fontId="6" fillId="0" borderId="0" xfId="41" applyNumberFormat="1" applyAlignment="1">
      <alignment horizontal="right" vertical="top"/>
    </xf>
    <xf numFmtId="167" fontId="6" fillId="0" borderId="0" xfId="41" applyNumberFormat="1" applyAlignment="1">
      <alignment horizontal="right" vertical="top"/>
    </xf>
    <xf numFmtId="166" fontId="6" fillId="0" borderId="1" xfId="41" applyNumberFormat="1" applyBorder="1" applyAlignment="1">
      <alignment horizontal="right" vertical="top"/>
    </xf>
    <xf numFmtId="167" fontId="6" fillId="0" borderId="1" xfId="41" applyNumberFormat="1" applyBorder="1" applyAlignment="1">
      <alignment horizontal="right" vertical="top"/>
    </xf>
    <xf numFmtId="166" fontId="26" fillId="0" borderId="1" xfId="41" applyNumberFormat="1" applyFont="1" applyBorder="1" applyAlignment="1">
      <alignment horizontal="right" vertical="top"/>
    </xf>
    <xf numFmtId="167" fontId="26" fillId="0" borderId="1" xfId="41" applyNumberFormat="1" applyFont="1" applyBorder="1" applyAlignment="1">
      <alignment horizontal="right" vertical="top"/>
    </xf>
    <xf numFmtId="167" fontId="26" fillId="0" borderId="0" xfId="41" applyNumberFormat="1" applyFont="1" applyAlignment="1">
      <alignment horizontal="right" vertical="top"/>
    </xf>
    <xf numFmtId="0" fontId="41" fillId="0" borderId="2" xfId="41" applyFont="1" applyBorder="1" applyAlignment="1">
      <alignment horizontal="left" vertical="top" wrapText="1"/>
    </xf>
    <xf numFmtId="0" fontId="26" fillId="0" borderId="1" xfId="41" applyFont="1" applyBorder="1" applyAlignment="1">
      <alignment horizontal="right" vertical="top"/>
    </xf>
    <xf numFmtId="1" fontId="6" fillId="0" borderId="0" xfId="41" applyNumberFormat="1" applyAlignment="1">
      <alignment horizontal="right" vertical="top"/>
    </xf>
    <xf numFmtId="1" fontId="6" fillId="0" borderId="0" xfId="41" applyNumberFormat="1"/>
    <xf numFmtId="0" fontId="6" fillId="0" borderId="0" xfId="5" applyFont="1" applyAlignment="1">
      <alignment vertical="top"/>
    </xf>
    <xf numFmtId="0" fontId="6" fillId="0" borderId="0" xfId="5" applyFont="1" applyAlignment="1">
      <alignment vertical="top" wrapText="1"/>
    </xf>
    <xf numFmtId="0" fontId="6" fillId="0" borderId="0" xfId="5" applyFont="1" applyAlignment="1">
      <alignment horizontal="left" vertical="top" wrapText="1"/>
    </xf>
    <xf numFmtId="0" fontId="6" fillId="0" borderId="2" xfId="5" applyFont="1" applyBorder="1" applyAlignment="1">
      <alignment vertical="top" wrapText="1"/>
    </xf>
    <xf numFmtId="0" fontId="6" fillId="0" borderId="2" xfId="5" quotePrefix="1" applyFont="1" applyBorder="1" applyAlignment="1">
      <alignment vertical="top" wrapText="1"/>
    </xf>
    <xf numFmtId="0" fontId="6" fillId="0" borderId="1" xfId="0" applyFont="1" applyBorder="1" applyAlignment="1">
      <alignment vertical="top"/>
    </xf>
    <xf numFmtId="0" fontId="6" fillId="0" borderId="1" xfId="5" quotePrefix="1" applyFont="1" applyBorder="1" applyAlignment="1">
      <alignment vertical="top" wrapText="1"/>
    </xf>
    <xf numFmtId="0" fontId="6" fillId="0" borderId="1" xfId="0" applyFont="1" applyBorder="1" applyAlignment="1">
      <alignment vertical="top" wrapText="1"/>
    </xf>
    <xf numFmtId="0" fontId="6" fillId="0" borderId="1" xfId="5" applyFont="1" applyBorder="1" applyAlignment="1">
      <alignment vertical="top" wrapText="1"/>
    </xf>
    <xf numFmtId="0" fontId="67" fillId="0" borderId="2" xfId="5" quotePrefix="1" applyFont="1" applyBorder="1" applyAlignment="1">
      <alignment vertical="top" wrapText="1"/>
    </xf>
    <xf numFmtId="0" fontId="6" fillId="0" borderId="1" xfId="0" applyFont="1" applyBorder="1" applyAlignment="1">
      <alignment horizontal="left" vertical="top" wrapText="1"/>
    </xf>
    <xf numFmtId="0" fontId="6" fillId="0" borderId="0" xfId="0" applyFont="1" applyAlignment="1">
      <alignment horizontal="left" vertical="top" wrapText="1"/>
    </xf>
    <xf numFmtId="0" fontId="6" fillId="0" borderId="1" xfId="17" applyFont="1" applyBorder="1" applyAlignment="1">
      <alignment vertical="center"/>
    </xf>
    <xf numFmtId="165" fontId="6" fillId="0" borderId="2" xfId="28" applyNumberFormat="1" applyFont="1" applyBorder="1" applyAlignment="1">
      <alignment horizontal="right" vertical="top"/>
    </xf>
    <xf numFmtId="9" fontId="67" fillId="0" borderId="1" xfId="6" applyFont="1" applyBorder="1" applyAlignment="1">
      <alignment horizontal="right" vertical="top"/>
    </xf>
    <xf numFmtId="0" fontId="80" fillId="0" borderId="0" xfId="33" applyFont="1"/>
    <xf numFmtId="0" fontId="6" fillId="0" borderId="2" xfId="20" applyFont="1" applyBorder="1" applyAlignment="1">
      <alignment horizontal="left" vertical="top" wrapText="1"/>
    </xf>
    <xf numFmtId="0" fontId="6" fillId="0" borderId="0" xfId="20" applyFont="1" applyAlignment="1">
      <alignment horizontal="left" vertical="top" wrapText="1"/>
    </xf>
    <xf numFmtId="0" fontId="6" fillId="0" borderId="1" xfId="20" applyFont="1" applyBorder="1" applyAlignment="1">
      <alignment horizontal="left" vertical="top" wrapText="1"/>
    </xf>
    <xf numFmtId="0" fontId="35" fillId="3" borderId="0" xfId="26" applyFont="1" applyFill="1" applyAlignment="1">
      <alignment horizontal="left" vertical="top"/>
    </xf>
    <xf numFmtId="0" fontId="35" fillId="3" borderId="0" xfId="26" applyFont="1" applyFill="1" applyAlignment="1">
      <alignment horizontal="left" vertical="top" wrapText="1"/>
    </xf>
    <xf numFmtId="0" fontId="35" fillId="2" borderId="0" xfId="26" applyFont="1" applyFill="1" applyAlignment="1">
      <alignment horizontal="left" vertical="top"/>
    </xf>
    <xf numFmtId="0" fontId="35" fillId="2" borderId="0" xfId="26" applyFont="1" applyFill="1" applyAlignment="1">
      <alignment horizontal="left" vertical="top" wrapText="1"/>
    </xf>
    <xf numFmtId="0" fontId="41" fillId="0" borderId="0" xfId="26" applyFont="1" applyAlignment="1">
      <alignment horizontal="left" vertical="top"/>
    </xf>
    <xf numFmtId="16" fontId="36" fillId="0" borderId="0" xfId="26" applyNumberFormat="1" applyFont="1" applyAlignment="1">
      <alignment horizontal="left" vertical="top"/>
    </xf>
    <xf numFmtId="0" fontId="47" fillId="0" borderId="2" xfId="29" applyFont="1" applyFill="1" applyBorder="1" applyAlignment="1">
      <alignment horizontal="left" vertical="top" wrapText="1"/>
    </xf>
    <xf numFmtId="0" fontId="41" fillId="0" borderId="1" xfId="26" applyFont="1" applyBorder="1" applyAlignment="1">
      <alignment horizontal="left" vertical="top" wrapText="1"/>
    </xf>
    <xf numFmtId="0" fontId="47" fillId="0" borderId="2" xfId="29" applyFont="1" applyBorder="1" applyAlignment="1">
      <alignment horizontal="left" vertical="top" wrapText="1"/>
    </xf>
    <xf numFmtId="0" fontId="41" fillId="0" borderId="7" xfId="26" applyFont="1" applyBorder="1" applyAlignment="1">
      <alignment horizontal="left" vertical="top" wrapText="1"/>
    </xf>
    <xf numFmtId="0" fontId="47" fillId="0" borderId="0" xfId="29" applyFont="1" applyBorder="1" applyAlignment="1">
      <alignment horizontal="left" vertical="top" wrapText="1"/>
    </xf>
    <xf numFmtId="0" fontId="41" fillId="0" borderId="3" xfId="26" applyFont="1" applyBorder="1" applyAlignment="1">
      <alignment horizontal="left" vertical="top" wrapText="1"/>
    </xf>
    <xf numFmtId="0" fontId="26" fillId="0" borderId="0" xfId="26" applyFont="1" applyAlignment="1">
      <alignment horizontal="left" vertical="top"/>
    </xf>
    <xf numFmtId="0" fontId="38" fillId="0" borderId="0" xfId="26" applyFont="1" applyAlignment="1">
      <alignment horizontal="left" vertical="top"/>
    </xf>
    <xf numFmtId="0" fontId="38" fillId="0" borderId="0" xfId="26" applyFont="1" applyAlignment="1">
      <alignment horizontal="left" vertical="top" wrapText="1"/>
    </xf>
    <xf numFmtId="0" fontId="31" fillId="0" borderId="0" xfId="5" applyFont="1" applyAlignment="1">
      <alignment vertical="top" wrapText="1"/>
    </xf>
    <xf numFmtId="0" fontId="38" fillId="0" borderId="0" xfId="5" applyFont="1" applyAlignment="1">
      <alignment vertical="top"/>
    </xf>
    <xf numFmtId="0" fontId="38" fillId="0" borderId="0" xfId="5" applyFont="1" applyAlignment="1">
      <alignment vertical="top" wrapText="1"/>
    </xf>
    <xf numFmtId="0" fontId="38" fillId="0" borderId="0" xfId="5" applyFont="1" applyAlignment="1">
      <alignment horizontal="left" vertical="top"/>
    </xf>
    <xf numFmtId="0" fontId="38" fillId="0" borderId="0" xfId="5" applyFont="1" applyAlignment="1">
      <alignment horizontal="left" vertical="top" wrapText="1"/>
    </xf>
    <xf numFmtId="0" fontId="85" fillId="0" borderId="0" xfId="0" applyFont="1" applyAlignment="1">
      <alignment vertical="center"/>
    </xf>
    <xf numFmtId="0" fontId="84" fillId="0" borderId="0" xfId="5" applyFont="1" applyAlignment="1">
      <alignment vertical="top"/>
    </xf>
    <xf numFmtId="0" fontId="84" fillId="0" borderId="0" xfId="5" applyFont="1" applyAlignment="1">
      <alignment vertical="top" wrapText="1"/>
    </xf>
    <xf numFmtId="170" fontId="6" fillId="0" borderId="0" xfId="43" applyNumberFormat="1" applyFont="1" applyFill="1" applyBorder="1" applyAlignment="1">
      <alignment horizontal="right"/>
    </xf>
    <xf numFmtId="0" fontId="31" fillId="0" borderId="0" xfId="41" applyFont="1" applyAlignment="1">
      <alignment vertical="top"/>
    </xf>
    <xf numFmtId="0" fontId="41" fillId="0" borderId="0" xfId="41" applyFont="1" applyAlignment="1">
      <alignment horizontal="justify" vertical="top" wrapText="1"/>
    </xf>
    <xf numFmtId="170" fontId="37" fillId="0" borderId="0" xfId="43" applyNumberFormat="1" applyFont="1" applyFill="1" applyBorder="1" applyAlignment="1">
      <alignment horizontal="right" vertical="top" wrapText="1"/>
    </xf>
    <xf numFmtId="0" fontId="41" fillId="0" borderId="0" xfId="41" applyFont="1" applyAlignment="1">
      <alignment horizontal="right" vertical="top" wrapText="1"/>
    </xf>
    <xf numFmtId="170" fontId="41" fillId="0" borderId="0" xfId="43" applyNumberFormat="1" applyFont="1" applyFill="1" applyBorder="1" applyAlignment="1">
      <alignment horizontal="right" vertical="top" wrapText="1"/>
    </xf>
    <xf numFmtId="0" fontId="26" fillId="0" borderId="0" xfId="42" applyFont="1" applyAlignment="1">
      <alignment horizontal="left" vertical="top" wrapText="1"/>
    </xf>
    <xf numFmtId="170" fontId="26" fillId="0" borderId="0" xfId="43" applyNumberFormat="1" applyFont="1" applyFill="1" applyBorder="1" applyAlignment="1">
      <alignment horizontal="right" vertical="top" wrapText="1"/>
    </xf>
    <xf numFmtId="170" fontId="26" fillId="0" borderId="0" xfId="41" applyNumberFormat="1" applyFont="1" applyAlignment="1">
      <alignment horizontal="right" vertical="top"/>
    </xf>
    <xf numFmtId="170" fontId="26" fillId="0" borderId="0" xfId="43" applyNumberFormat="1" applyFont="1" applyFill="1" applyBorder="1" applyAlignment="1">
      <alignment horizontal="right" vertical="top"/>
    </xf>
    <xf numFmtId="170" fontId="6" fillId="0" borderId="0" xfId="43" applyNumberFormat="1" applyFont="1" applyFill="1" applyBorder="1" applyAlignment="1">
      <alignment horizontal="right" vertical="top"/>
    </xf>
    <xf numFmtId="170" fontId="6" fillId="0" borderId="0" xfId="41" applyNumberFormat="1" applyAlignment="1">
      <alignment horizontal="right" vertical="top"/>
    </xf>
    <xf numFmtId="0" fontId="26" fillId="0" borderId="0" xfId="42" applyFont="1" applyAlignment="1">
      <alignment horizontal="right" vertical="top" wrapText="1"/>
    </xf>
    <xf numFmtId="170" fontId="26" fillId="0" borderId="0" xfId="42" applyNumberFormat="1" applyFont="1" applyAlignment="1">
      <alignment horizontal="right" vertical="top" wrapText="1"/>
    </xf>
    <xf numFmtId="0" fontId="26" fillId="0" borderId="0" xfId="41" applyFont="1"/>
    <xf numFmtId="0" fontId="6" fillId="0" borderId="0" xfId="41" applyAlignment="1">
      <alignment vertical="center"/>
    </xf>
    <xf numFmtId="0" fontId="41" fillId="0" borderId="1" xfId="41" applyFont="1" applyBorder="1" applyAlignment="1">
      <alignment vertical="top" wrapText="1"/>
    </xf>
    <xf numFmtId="0" fontId="28" fillId="0" borderId="0" xfId="42" applyFont="1" applyAlignment="1">
      <alignment horizontal="right" vertical="top" wrapText="1"/>
    </xf>
    <xf numFmtId="0" fontId="35" fillId="0" borderId="0" xfId="41" applyFont="1" applyAlignment="1">
      <alignment horizontal="right" vertical="top"/>
    </xf>
    <xf numFmtId="0" fontId="6" fillId="0" borderId="0" xfId="41" applyAlignment="1">
      <alignment horizontal="right"/>
    </xf>
    <xf numFmtId="0" fontId="24" fillId="0" borderId="0" xfId="41" applyFont="1" applyAlignment="1">
      <alignment horizontal="right"/>
    </xf>
    <xf numFmtId="0" fontId="23" fillId="0" borderId="0" xfId="41" applyFont="1" applyAlignment="1">
      <alignment horizontal="right"/>
    </xf>
    <xf numFmtId="0" fontId="26" fillId="0" borderId="0" xfId="41" applyFont="1" applyAlignment="1">
      <alignment horizontal="right"/>
    </xf>
    <xf numFmtId="0" fontId="26" fillId="0" borderId="0" xfId="41" applyFont="1" applyAlignment="1">
      <alignment horizontal="right" vertical="center"/>
    </xf>
    <xf numFmtId="3" fontId="41" fillId="0" borderId="1" xfId="41" applyNumberFormat="1" applyFont="1" applyBorder="1" applyAlignment="1">
      <alignment horizontal="right" vertical="top" wrapText="1"/>
    </xf>
    <xf numFmtId="3" fontId="26" fillId="0" borderId="1" xfId="41" applyNumberFormat="1" applyFont="1" applyBorder="1" applyAlignment="1">
      <alignment horizontal="right" vertical="center"/>
    </xf>
    <xf numFmtId="3" fontId="41" fillId="0" borderId="0" xfId="41" applyNumberFormat="1" applyFont="1" applyAlignment="1">
      <alignment horizontal="right" vertical="top" wrapText="1"/>
    </xf>
    <xf numFmtId="0" fontId="31" fillId="2" borderId="2" xfId="41" applyFont="1" applyFill="1" applyBorder="1" applyAlignment="1">
      <alignment vertical="top"/>
    </xf>
    <xf numFmtId="0" fontId="31" fillId="2" borderId="2" xfId="41" applyFont="1" applyFill="1" applyBorder="1" applyAlignment="1">
      <alignment horizontal="right" vertical="top"/>
    </xf>
    <xf numFmtId="0" fontId="37" fillId="0" borderId="2" xfId="41" applyFont="1" applyBorder="1" applyAlignment="1">
      <alignment horizontal="left" vertical="top" wrapText="1"/>
    </xf>
    <xf numFmtId="170" fontId="41" fillId="0" borderId="2" xfId="43" applyNumberFormat="1" applyFont="1" applyFill="1" applyBorder="1" applyAlignment="1">
      <alignment horizontal="right" vertical="top" wrapText="1"/>
    </xf>
    <xf numFmtId="0" fontId="31" fillId="2" borderId="2" xfId="41" applyFont="1" applyFill="1" applyBorder="1" applyAlignment="1">
      <alignment horizontal="left" vertical="top" wrapText="1"/>
    </xf>
    <xf numFmtId="0" fontId="37" fillId="0" borderId="1" xfId="41" applyFont="1" applyBorder="1" applyAlignment="1">
      <alignment horizontal="left" vertical="top" wrapText="1"/>
    </xf>
    <xf numFmtId="170" fontId="41" fillId="0" borderId="1" xfId="43" applyNumberFormat="1" applyFont="1" applyFill="1" applyBorder="1" applyAlignment="1">
      <alignment horizontal="right" vertical="top" wrapText="1"/>
    </xf>
    <xf numFmtId="170" fontId="37" fillId="0" borderId="1" xfId="43" applyNumberFormat="1" applyFont="1" applyFill="1" applyBorder="1" applyAlignment="1">
      <alignment horizontal="right" vertical="top" wrapText="1"/>
    </xf>
    <xf numFmtId="170" fontId="37" fillId="0" borderId="2" xfId="43" applyNumberFormat="1" applyFont="1" applyFill="1" applyBorder="1" applyAlignment="1">
      <alignment horizontal="right" vertical="top" wrapText="1"/>
    </xf>
    <xf numFmtId="1" fontId="41" fillId="0" borderId="2" xfId="43" applyNumberFormat="1" applyFont="1" applyFill="1" applyBorder="1" applyAlignment="1">
      <alignment horizontal="right" vertical="top" wrapText="1"/>
    </xf>
    <xf numFmtId="0" fontId="41" fillId="0" borderId="0" xfId="5" applyFont="1" applyAlignment="1">
      <alignment vertical="top"/>
    </xf>
    <xf numFmtId="0" fontId="86" fillId="0" borderId="0" xfId="5" applyFont="1" applyAlignment="1">
      <alignment vertical="top" wrapText="1"/>
    </xf>
    <xf numFmtId="170" fontId="6" fillId="0" borderId="0" xfId="44" applyNumberFormat="1" applyAlignment="1">
      <alignment horizontal="right" vertical="top"/>
    </xf>
    <xf numFmtId="170" fontId="6" fillId="0" borderId="2" xfId="44" applyNumberFormat="1" applyBorder="1" applyAlignment="1">
      <alignment horizontal="right" vertical="top"/>
    </xf>
    <xf numFmtId="170" fontId="26" fillId="0" borderId="1" xfId="44" applyNumberFormat="1" applyFont="1" applyBorder="1" applyAlignment="1">
      <alignment horizontal="right" vertical="top"/>
    </xf>
    <xf numFmtId="0" fontId="0" fillId="0" borderId="1" xfId="41" applyFont="1" applyBorder="1" applyAlignment="1">
      <alignment horizontal="right" vertical="top"/>
    </xf>
    <xf numFmtId="0" fontId="63" fillId="0" borderId="1" xfId="41" applyFont="1" applyBorder="1" applyAlignment="1">
      <alignment horizontal="left" vertical="top"/>
    </xf>
    <xf numFmtId="0" fontId="42" fillId="0" borderId="0" xfId="41" applyFont="1" applyAlignment="1">
      <alignment horizontal="left" vertical="top"/>
    </xf>
    <xf numFmtId="0" fontId="41" fillId="0" borderId="0" xfId="41" applyFont="1" applyAlignment="1">
      <alignment vertical="top"/>
    </xf>
    <xf numFmtId="0" fontId="32" fillId="0" borderId="0" xfId="41" applyFont="1" applyAlignment="1">
      <alignment horizontal="left"/>
    </xf>
    <xf numFmtId="0" fontId="43" fillId="0" borderId="0" xfId="41" applyFont="1"/>
    <xf numFmtId="0" fontId="41" fillId="0" borderId="0" xfId="41" applyFont="1"/>
    <xf numFmtId="0" fontId="32" fillId="0" borderId="0" xfId="41" applyFont="1" applyAlignment="1">
      <alignment horizontal="left" vertical="top"/>
    </xf>
    <xf numFmtId="9" fontId="26" fillId="0" borderId="1" xfId="41" applyNumberFormat="1" applyFont="1" applyBorder="1"/>
    <xf numFmtId="9" fontId="26" fillId="0" borderId="1" xfId="41" applyNumberFormat="1" applyFont="1" applyBorder="1" applyAlignment="1">
      <alignment horizontal="right"/>
    </xf>
    <xf numFmtId="9" fontId="45" fillId="0" borderId="0" xfId="41" applyNumberFormat="1" applyFont="1" applyAlignment="1">
      <alignment horizontal="right"/>
    </xf>
    <xf numFmtId="9" fontId="45" fillId="0" borderId="0" xfId="41" applyNumberFormat="1" applyFont="1" applyAlignment="1">
      <alignment horizontal="right" vertical="top"/>
    </xf>
    <xf numFmtId="0" fontId="41" fillId="0" borderId="0" xfId="41" applyFont="1" applyAlignment="1">
      <alignment horizontal="right" vertical="top"/>
    </xf>
    <xf numFmtId="0" fontId="26" fillId="0" borderId="1" xfId="41" applyFont="1" applyBorder="1" applyAlignment="1">
      <alignment horizontal="right" vertical="center"/>
    </xf>
    <xf numFmtId="0" fontId="26" fillId="0" borderId="1" xfId="41" applyFont="1" applyBorder="1" applyAlignment="1">
      <alignment horizontal="right"/>
    </xf>
    <xf numFmtId="0" fontId="41" fillId="0" borderId="1" xfId="41" applyFont="1" applyBorder="1" applyAlignment="1">
      <alignment vertical="top"/>
    </xf>
    <xf numFmtId="0" fontId="37" fillId="0" borderId="1" xfId="41" applyFont="1" applyBorder="1" applyAlignment="1">
      <alignment vertical="top"/>
    </xf>
    <xf numFmtId="9" fontId="26" fillId="0" borderId="1" xfId="41" applyNumberFormat="1" applyFont="1" applyBorder="1" applyAlignment="1">
      <alignment horizontal="right" vertical="top"/>
    </xf>
    <xf numFmtId="0" fontId="23" fillId="0" borderId="0" xfId="41" applyFont="1" applyAlignment="1">
      <alignment horizontal="left" vertical="center"/>
    </xf>
    <xf numFmtId="0" fontId="37" fillId="0" borderId="1" xfId="41" applyFont="1" applyBorder="1" applyAlignment="1">
      <alignment horizontal="left" vertical="top"/>
    </xf>
    <xf numFmtId="0" fontId="41" fillId="0" borderId="2" xfId="41" applyFont="1" applyBorder="1" applyAlignment="1">
      <alignment vertical="top"/>
    </xf>
    <xf numFmtId="1" fontId="41" fillId="0" borderId="0" xfId="41" applyNumberFormat="1" applyFont="1" applyAlignment="1">
      <alignment horizontal="right" vertical="center"/>
    </xf>
    <xf numFmtId="168" fontId="24" fillId="0" borderId="0" xfId="41" applyNumberFormat="1" applyFont="1"/>
    <xf numFmtId="170" fontId="26" fillId="0" borderId="1" xfId="41" applyNumberFormat="1" applyFont="1" applyBorder="1" applyAlignment="1">
      <alignment horizontal="right" vertical="top"/>
    </xf>
    <xf numFmtId="1" fontId="26" fillId="0" borderId="1" xfId="41" applyNumberFormat="1" applyFont="1" applyBorder="1" applyAlignment="1">
      <alignment horizontal="right" vertical="center"/>
    </xf>
    <xf numFmtId="166" fontId="41" fillId="0" borderId="0" xfId="41" applyNumberFormat="1" applyFont="1" applyAlignment="1">
      <alignment horizontal="right" vertical="center"/>
    </xf>
    <xf numFmtId="166" fontId="41" fillId="0" borderId="2" xfId="41" applyNumberFormat="1" applyFont="1" applyBorder="1" applyAlignment="1">
      <alignment horizontal="right" vertical="center"/>
    </xf>
    <xf numFmtId="1" fontId="41" fillId="0" borderId="2" xfId="41" applyNumberFormat="1" applyFont="1" applyBorder="1" applyAlignment="1">
      <alignment horizontal="right" vertical="center"/>
    </xf>
    <xf numFmtId="2" fontId="41" fillId="0" borderId="1" xfId="41" applyNumberFormat="1" applyFont="1" applyBorder="1" applyAlignment="1">
      <alignment horizontal="right" vertical="center"/>
    </xf>
    <xf numFmtId="1" fontId="41" fillId="0" borderId="1" xfId="41" applyNumberFormat="1" applyFont="1" applyBorder="1" applyAlignment="1">
      <alignment horizontal="right" vertical="center"/>
    </xf>
    <xf numFmtId="1" fontId="37" fillId="0" borderId="1" xfId="41" applyNumberFormat="1" applyFont="1" applyBorder="1" applyAlignment="1">
      <alignment horizontal="right" vertical="center"/>
    </xf>
    <xf numFmtId="0" fontId="32" fillId="0" borderId="0" xfId="41" applyFont="1" applyAlignment="1">
      <alignment vertical="top"/>
    </xf>
    <xf numFmtId="0" fontId="41" fillId="0" borderId="0" xfId="41" applyFont="1" applyAlignment="1">
      <alignment horizontal="right" vertical="center"/>
    </xf>
    <xf numFmtId="0" fontId="41" fillId="0" borderId="2" xfId="41" applyFont="1" applyBorder="1" applyAlignment="1">
      <alignment horizontal="right" vertical="center"/>
    </xf>
    <xf numFmtId="0" fontId="41" fillId="0" borderId="1" xfId="41" applyFont="1" applyBorder="1" applyAlignment="1">
      <alignment horizontal="right" vertical="center"/>
    </xf>
    <xf numFmtId="166" fontId="37" fillId="0" borderId="0" xfId="41" applyNumberFormat="1" applyFont="1" applyAlignment="1">
      <alignment horizontal="right" vertical="center"/>
    </xf>
    <xf numFmtId="2" fontId="41" fillId="0" borderId="0" xfId="41" applyNumberFormat="1" applyFont="1" applyAlignment="1">
      <alignment horizontal="right" vertical="center"/>
    </xf>
    <xf numFmtId="166" fontId="37" fillId="0" borderId="1" xfId="41" applyNumberFormat="1" applyFont="1" applyBorder="1" applyAlignment="1">
      <alignment horizontal="right" vertical="center"/>
    </xf>
    <xf numFmtId="2" fontId="37" fillId="0" borderId="1" xfId="41" applyNumberFormat="1" applyFont="1" applyBorder="1" applyAlignment="1">
      <alignment horizontal="right" vertical="center"/>
    </xf>
    <xf numFmtId="0" fontId="36" fillId="0" borderId="0" xfId="26" applyFont="1" applyAlignment="1">
      <alignment horizontal="left" vertical="top" wrapText="1"/>
    </xf>
    <xf numFmtId="0" fontId="28" fillId="0" borderId="0" xfId="46" applyFont="1" applyAlignment="1">
      <alignment horizontal="left" vertical="top" wrapText="1"/>
    </xf>
    <xf numFmtId="0" fontId="61" fillId="0" borderId="0" xfId="46" applyFont="1" applyAlignment="1">
      <alignment horizontal="left" vertical="top"/>
    </xf>
    <xf numFmtId="0" fontId="62" fillId="0" borderId="0" xfId="46" applyFont="1" applyAlignment="1">
      <alignment horizontal="left" vertical="top"/>
    </xf>
    <xf numFmtId="0" fontId="6" fillId="0" borderId="2" xfId="41" applyBorder="1" applyAlignment="1">
      <alignment vertical="center"/>
    </xf>
    <xf numFmtId="0" fontId="6" fillId="0" borderId="2" xfId="41" applyBorder="1" applyAlignment="1">
      <alignment horizontal="right" vertical="center"/>
    </xf>
    <xf numFmtId="166" fontId="6" fillId="0" borderId="2" xfId="41" applyNumberFormat="1" applyBorder="1" applyAlignment="1">
      <alignment horizontal="right" vertical="top"/>
    </xf>
    <xf numFmtId="0" fontId="6" fillId="0" borderId="1" xfId="41" applyBorder="1" applyAlignment="1">
      <alignment vertical="center"/>
    </xf>
    <xf numFmtId="0" fontId="6" fillId="0" borderId="1" xfId="41" applyBorder="1" applyAlignment="1">
      <alignment horizontal="right" vertical="center"/>
    </xf>
    <xf numFmtId="166" fontId="6" fillId="0" borderId="1" xfId="41" applyNumberFormat="1" applyBorder="1" applyAlignment="1">
      <alignment horizontal="right" vertical="center"/>
    </xf>
    <xf numFmtId="168" fontId="41" fillId="0" borderId="1" xfId="41" applyNumberFormat="1" applyFont="1" applyBorder="1" applyAlignment="1">
      <alignment horizontal="right" vertical="center"/>
    </xf>
    <xf numFmtId="0" fontId="6" fillId="0" borderId="0" xfId="41" applyAlignment="1">
      <alignment horizontal="left"/>
    </xf>
    <xf numFmtId="165" fontId="6" fillId="0" borderId="0" xfId="41" applyNumberFormat="1" applyAlignment="1">
      <alignment horizontal="right" vertical="top"/>
    </xf>
    <xf numFmtId="165" fontId="6" fillId="0" borderId="0" xfId="41" applyNumberFormat="1" applyAlignment="1">
      <alignment vertical="top"/>
    </xf>
    <xf numFmtId="0" fontId="6" fillId="0" borderId="1" xfId="41" applyBorder="1" applyAlignment="1">
      <alignment horizontal="left" vertical="top"/>
    </xf>
    <xf numFmtId="165" fontId="6" fillId="0" borderId="1" xfId="41" applyNumberFormat="1" applyBorder="1" applyAlignment="1">
      <alignment horizontal="right" vertical="top"/>
    </xf>
    <xf numFmtId="165" fontId="6" fillId="0" borderId="1" xfId="41" applyNumberFormat="1" applyBorder="1" applyAlignment="1">
      <alignment vertical="top"/>
    </xf>
    <xf numFmtId="0" fontId="6" fillId="0" borderId="1" xfId="41" applyBorder="1" applyAlignment="1">
      <alignment horizontal="left" vertical="center"/>
    </xf>
    <xf numFmtId="10" fontId="6" fillId="0" borderId="1" xfId="41" applyNumberFormat="1" applyBorder="1" applyAlignment="1">
      <alignment horizontal="right"/>
    </xf>
    <xf numFmtId="10" fontId="6" fillId="0" borderId="1" xfId="41" applyNumberFormat="1" applyBorder="1"/>
    <xf numFmtId="10" fontId="6" fillId="0" borderId="0" xfId="41" applyNumberFormat="1" applyAlignment="1">
      <alignment vertical="top"/>
    </xf>
    <xf numFmtId="165" fontId="6" fillId="0" borderId="0" xfId="41" applyNumberFormat="1" applyAlignment="1">
      <alignment horizontal="right"/>
    </xf>
    <xf numFmtId="165" fontId="6" fillId="0" borderId="0" xfId="41" applyNumberFormat="1"/>
    <xf numFmtId="165" fontId="6" fillId="0" borderId="1" xfId="41" applyNumberFormat="1" applyBorder="1" applyAlignment="1">
      <alignment horizontal="right"/>
    </xf>
    <xf numFmtId="165" fontId="6" fillId="0" borderId="1" xfId="41" applyNumberFormat="1" applyBorder="1"/>
    <xf numFmtId="171" fontId="6" fillId="0" borderId="1" xfId="41" applyNumberFormat="1" applyBorder="1" applyAlignment="1">
      <alignment vertical="top"/>
    </xf>
    <xf numFmtId="165" fontId="26" fillId="0" borderId="0" xfId="41" applyNumberFormat="1" applyFont="1" applyAlignment="1">
      <alignment vertical="top"/>
    </xf>
    <xf numFmtId="1" fontId="6" fillId="0" borderId="0" xfId="41" applyNumberFormat="1" applyAlignment="1">
      <alignment horizontal="right" vertical="center"/>
    </xf>
    <xf numFmtId="0" fontId="6" fillId="0" borderId="0" xfId="41" applyAlignment="1">
      <alignment horizontal="right" vertical="center"/>
    </xf>
    <xf numFmtId="0" fontId="6" fillId="0" borderId="1" xfId="41" applyBorder="1" applyAlignment="1">
      <alignment horizontal="right"/>
    </xf>
    <xf numFmtId="0" fontId="6" fillId="0" borderId="2" xfId="41" applyBorder="1" applyAlignment="1">
      <alignment horizontal="left" vertical="center"/>
    </xf>
    <xf numFmtId="165" fontId="6" fillId="0" borderId="2" xfId="41" applyNumberFormat="1" applyBorder="1" applyAlignment="1">
      <alignment horizontal="right"/>
    </xf>
    <xf numFmtId="165" fontId="6" fillId="0" borderId="2" xfId="41" applyNumberFormat="1" applyBorder="1" applyAlignment="1">
      <alignment horizontal="right" vertical="top"/>
    </xf>
    <xf numFmtId="165" fontId="6" fillId="0" borderId="3" xfId="41" applyNumberFormat="1" applyBorder="1" applyAlignment="1">
      <alignment horizontal="right"/>
    </xf>
    <xf numFmtId="165" fontId="6" fillId="0" borderId="3" xfId="41" applyNumberFormat="1" applyBorder="1" applyAlignment="1">
      <alignment horizontal="right" vertical="top"/>
    </xf>
    <xf numFmtId="10" fontId="6" fillId="0" borderId="2" xfId="41" applyNumberFormat="1" applyBorder="1" applyAlignment="1">
      <alignment horizontal="right"/>
    </xf>
    <xf numFmtId="9" fontId="26" fillId="0" borderId="0" xfId="41" applyNumberFormat="1" applyFont="1" applyAlignment="1">
      <alignment horizontal="right" vertical="top"/>
    </xf>
    <xf numFmtId="0" fontId="6" fillId="0" borderId="2" xfId="41" applyBorder="1" applyAlignment="1">
      <alignment horizontal="right"/>
    </xf>
    <xf numFmtId="1" fontId="6" fillId="0" borderId="2" xfId="41" applyNumberFormat="1" applyBorder="1" applyAlignment="1">
      <alignment horizontal="right" vertical="top"/>
    </xf>
    <xf numFmtId="1" fontId="6" fillId="0" borderId="2" xfId="41" quotePrefix="1" applyNumberFormat="1" applyBorder="1" applyAlignment="1">
      <alignment horizontal="right" vertical="top"/>
    </xf>
    <xf numFmtId="0" fontId="6" fillId="0" borderId="0" xfId="26" applyFont="1" applyAlignment="1">
      <alignment horizontal="left" vertical="top"/>
    </xf>
    <xf numFmtId="0" fontId="44" fillId="0" borderId="0" xfId="26" applyFont="1" applyAlignment="1">
      <alignment horizontal="left" vertical="top"/>
    </xf>
    <xf numFmtId="0" fontId="38" fillId="3" borderId="0" xfId="26" applyFont="1" applyFill="1" applyAlignment="1">
      <alignment horizontal="left" vertical="top" wrapText="1"/>
    </xf>
    <xf numFmtId="9" fontId="6" fillId="0" borderId="2" xfId="26" applyNumberFormat="1" applyFont="1" applyBorder="1" applyAlignment="1">
      <alignment horizontal="left" vertical="top" wrapText="1"/>
    </xf>
    <xf numFmtId="0" fontId="41" fillId="0" borderId="8" xfId="26" applyFont="1" applyBorder="1" applyAlignment="1">
      <alignment horizontal="left" vertical="top" wrapText="1"/>
    </xf>
    <xf numFmtId="0" fontId="6" fillId="0" borderId="9" xfId="26" applyFont="1" applyBorder="1" applyAlignment="1">
      <alignment horizontal="left" vertical="top" wrapText="1"/>
    </xf>
    <xf numFmtId="0" fontId="41" fillId="0" borderId="2" xfId="26" applyFont="1" applyBorder="1" applyAlignment="1">
      <alignment horizontal="left" vertical="top" wrapText="1"/>
    </xf>
    <xf numFmtId="0" fontId="6" fillId="0" borderId="2" xfId="26" applyFont="1" applyBorder="1" applyAlignment="1">
      <alignment horizontal="left" vertical="top"/>
    </xf>
    <xf numFmtId="0" fontId="44" fillId="0" borderId="0" xfId="26" applyFont="1" applyAlignment="1">
      <alignment horizontal="left" vertical="top" wrapText="1"/>
    </xf>
    <xf numFmtId="0" fontId="44" fillId="0" borderId="0" xfId="26" applyFont="1" applyAlignment="1">
      <alignment vertical="top"/>
    </xf>
    <xf numFmtId="0" fontId="44" fillId="0" borderId="0" xfId="26" applyFont="1" applyAlignment="1">
      <alignment vertical="top" wrapText="1"/>
    </xf>
    <xf numFmtId="0" fontId="0" fillId="0" borderId="2" xfId="22" applyFont="1" applyBorder="1" applyAlignment="1">
      <alignment vertical="top" wrapText="1"/>
    </xf>
    <xf numFmtId="2" fontId="0" fillId="0" borderId="2" xfId="22" applyNumberFormat="1" applyFont="1" applyBorder="1" applyAlignment="1">
      <alignment horizontal="right" vertical="top"/>
    </xf>
    <xf numFmtId="1" fontId="41" fillId="0" borderId="1" xfId="43" applyNumberFormat="1" applyFont="1" applyFill="1" applyBorder="1" applyAlignment="1">
      <alignment vertical="top" wrapText="1"/>
    </xf>
    <xf numFmtId="3" fontId="23" fillId="0" borderId="0" xfId="41" applyNumberFormat="1" applyFont="1" applyAlignment="1">
      <alignment vertical="center"/>
    </xf>
    <xf numFmtId="3" fontId="23" fillId="0" borderId="0" xfId="41" applyNumberFormat="1" applyFont="1"/>
    <xf numFmtId="166" fontId="26" fillId="0" borderId="0" xfId="41" applyNumberFormat="1" applyFont="1" applyAlignment="1">
      <alignment vertical="center"/>
    </xf>
    <xf numFmtId="170" fontId="26" fillId="0" borderId="0" xfId="41" applyNumberFormat="1" applyFont="1" applyAlignment="1">
      <alignment vertical="center"/>
    </xf>
    <xf numFmtId="170" fontId="6" fillId="0" borderId="0" xfId="41" applyNumberFormat="1"/>
    <xf numFmtId="0" fontId="1" fillId="0" borderId="0" xfId="5" applyFont="1" applyAlignment="1">
      <alignment vertical="top" wrapText="1"/>
    </xf>
    <xf numFmtId="0" fontId="23" fillId="0" borderId="0" xfId="41" applyFont="1" applyAlignment="1">
      <alignment vertical="top"/>
    </xf>
    <xf numFmtId="0" fontId="43" fillId="0" borderId="0" xfId="41" applyFont="1" applyAlignment="1">
      <alignment horizontal="left" vertical="top" wrapText="1"/>
    </xf>
    <xf numFmtId="0" fontId="67" fillId="0" borderId="0" xfId="0" applyFont="1" applyAlignment="1">
      <alignment horizontal="left" vertical="top" wrapText="1"/>
    </xf>
    <xf numFmtId="0" fontId="0" fillId="0" borderId="0" xfId="0" applyAlignment="1">
      <alignment horizontal="left" vertical="top" wrapText="1"/>
    </xf>
    <xf numFmtId="0" fontId="67" fillId="0" borderId="0" xfId="5" applyFont="1" applyAlignment="1">
      <alignment horizontal="left" vertical="top" wrapText="1"/>
    </xf>
    <xf numFmtId="0" fontId="6" fillId="0" borderId="0" xfId="5" applyFont="1" applyAlignment="1">
      <alignment horizontal="left" vertical="top" wrapText="1"/>
    </xf>
    <xf numFmtId="0" fontId="28" fillId="0" borderId="0" xfId="5" applyFont="1" applyAlignment="1">
      <alignment horizontal="left" vertical="top" wrapText="1"/>
    </xf>
    <xf numFmtId="0" fontId="0" fillId="0" borderId="0" xfId="0" applyAlignment="1">
      <alignment horizontal="left" vertical="top"/>
    </xf>
    <xf numFmtId="0" fontId="24" fillId="0" borderId="0" xfId="0" applyFont="1" applyAlignment="1">
      <alignment horizontal="left" wrapText="1"/>
    </xf>
    <xf numFmtId="0" fontId="28" fillId="0" borderId="0" xfId="31" applyFont="1" applyAlignment="1">
      <alignment horizontal="left" vertical="top" wrapText="1"/>
    </xf>
    <xf numFmtId="0" fontId="36" fillId="0" borderId="0" xfId="22" applyFont="1" applyAlignment="1">
      <alignment vertical="top" wrapText="1"/>
    </xf>
    <xf numFmtId="0" fontId="13" fillId="0" borderId="0" xfId="22" applyAlignment="1">
      <alignment vertical="top" wrapText="1"/>
    </xf>
    <xf numFmtId="0" fontId="0" fillId="0" borderId="0" xfId="5" applyFont="1" applyAlignment="1">
      <alignment horizontal="left" vertical="top" wrapText="1"/>
    </xf>
    <xf numFmtId="0" fontId="28" fillId="0" borderId="0" xfId="17" applyFont="1" applyAlignment="1">
      <alignment horizontal="left" vertical="top" wrapText="1"/>
    </xf>
    <xf numFmtId="0" fontId="68" fillId="0" borderId="0" xfId="17" applyFont="1" applyAlignment="1">
      <alignment horizontal="center"/>
    </xf>
    <xf numFmtId="0" fontId="23" fillId="0" borderId="0" xfId="13" applyFont="1" applyAlignment="1">
      <alignment horizontal="left" vertical="top" wrapText="1"/>
    </xf>
    <xf numFmtId="0" fontId="31" fillId="0" borderId="0" xfId="22" applyFont="1" applyAlignment="1">
      <alignment horizontal="center"/>
    </xf>
    <xf numFmtId="0" fontId="31" fillId="0" borderId="0" xfId="22" applyFont="1" applyAlignment="1">
      <alignment horizontal="center" vertical="top"/>
    </xf>
    <xf numFmtId="0" fontId="0" fillId="0" borderId="1" xfId="22" applyFont="1" applyBorder="1" applyAlignment="1">
      <alignment horizontal="left" vertical="top"/>
    </xf>
    <xf numFmtId="0" fontId="13" fillId="0" borderId="1" xfId="22" applyBorder="1" applyAlignment="1">
      <alignment horizontal="left" vertical="top"/>
    </xf>
    <xf numFmtId="0" fontId="41" fillId="0" borderId="2" xfId="22" applyFont="1" applyBorder="1" applyAlignment="1">
      <alignment horizontal="left" vertical="top"/>
    </xf>
    <xf numFmtId="0" fontId="31" fillId="2" borderId="0" xfId="22" applyFont="1" applyFill="1" applyAlignment="1">
      <alignment horizontal="left" vertical="top"/>
    </xf>
    <xf numFmtId="0" fontId="41" fillId="0" borderId="0" xfId="22" applyFont="1" applyAlignment="1">
      <alignment horizontal="left" vertical="top"/>
    </xf>
    <xf numFmtId="0" fontId="28" fillId="0" borderId="0" xfId="26" applyFont="1" applyAlignment="1">
      <alignment horizontal="left" vertical="top" wrapText="1"/>
    </xf>
    <xf numFmtId="0" fontId="64" fillId="0" borderId="0" xfId="22" applyFont="1" applyAlignment="1">
      <alignment horizontal="left" vertical="top" wrapText="1"/>
    </xf>
    <xf numFmtId="0" fontId="24" fillId="0" borderId="0" xfId="22" applyFont="1" applyAlignment="1">
      <alignment horizontal="left" vertical="top" wrapText="1"/>
    </xf>
    <xf numFmtId="0" fontId="28" fillId="0" borderId="0" xfId="9" applyFont="1" applyAlignment="1">
      <alignment horizontal="left" vertical="top" wrapText="1"/>
    </xf>
    <xf numFmtId="0" fontId="23" fillId="0" borderId="3" xfId="0" applyFont="1" applyBorder="1" applyAlignment="1">
      <alignment horizontal="left" vertical="top" wrapText="1"/>
    </xf>
    <xf numFmtId="0" fontId="23" fillId="0" borderId="0" xfId="0" applyFont="1" applyAlignment="1">
      <alignment horizontal="left" vertical="top" wrapText="1"/>
    </xf>
    <xf numFmtId="0" fontId="28" fillId="0" borderId="0" xfId="33" applyFont="1" applyAlignment="1">
      <alignment horizontal="left" vertical="top" wrapText="1"/>
    </xf>
    <xf numFmtId="0" fontId="24" fillId="0" borderId="0" xfId="0" applyFont="1" applyAlignment="1">
      <alignment horizontal="left" vertical="top" wrapText="1"/>
    </xf>
    <xf numFmtId="0" fontId="28" fillId="0" borderId="0" xfId="19" applyFont="1" applyAlignment="1">
      <alignment horizontal="left" vertical="top" wrapText="1"/>
    </xf>
    <xf numFmtId="0" fontId="24" fillId="0" borderId="0" xfId="13" applyFont="1" applyAlignment="1">
      <alignment horizontal="left" vertical="top" wrapText="1"/>
    </xf>
    <xf numFmtId="0" fontId="24" fillId="0" borderId="0" xfId="13" applyFont="1" applyAlignment="1">
      <alignment horizontal="left" wrapText="1"/>
    </xf>
    <xf numFmtId="0" fontId="23" fillId="0" borderId="3" xfId="13" applyFont="1" applyBorder="1" applyAlignment="1">
      <alignment horizontal="left" vertical="top" wrapText="1"/>
    </xf>
    <xf numFmtId="0" fontId="28" fillId="0" borderId="0" xfId="42" applyFont="1" applyAlignment="1">
      <alignment horizontal="left" vertical="top" wrapText="1"/>
    </xf>
    <xf numFmtId="0" fontId="23" fillId="0" borderId="3" xfId="41" applyFont="1" applyBorder="1" applyAlignment="1">
      <alignment horizontal="left" vertical="top" wrapText="1"/>
    </xf>
    <xf numFmtId="0" fontId="28" fillId="0" borderId="0" xfId="20" applyFont="1" applyAlignment="1">
      <alignment horizontal="left" vertical="top" wrapText="1"/>
    </xf>
    <xf numFmtId="0" fontId="28" fillId="0" borderId="0" xfId="0" applyFont="1" applyAlignment="1">
      <alignment horizontal="left" vertical="top"/>
    </xf>
    <xf numFmtId="16" fontId="36" fillId="0" borderId="0" xfId="26" applyNumberFormat="1" applyFont="1" applyAlignment="1">
      <alignment horizontal="left" vertical="top"/>
    </xf>
    <xf numFmtId="0" fontId="6" fillId="0" borderId="3" xfId="26" applyFont="1" applyBorder="1" applyAlignment="1">
      <alignment horizontal="left" vertical="top" wrapText="1"/>
    </xf>
    <xf numFmtId="0" fontId="6" fillId="0" borderId="2" xfId="26" applyFont="1" applyBorder="1" applyAlignment="1">
      <alignment horizontal="left" vertical="top" wrapText="1"/>
    </xf>
    <xf numFmtId="0" fontId="28" fillId="0" borderId="0" xfId="26" applyFont="1" applyAlignment="1">
      <alignment horizontal="left" vertical="top"/>
    </xf>
    <xf numFmtId="0" fontId="36" fillId="0" borderId="0" xfId="26" applyFont="1" applyAlignment="1">
      <alignment horizontal="left" vertical="top" wrapText="1"/>
    </xf>
    <xf numFmtId="0" fontId="6" fillId="0" borderId="0" xfId="26" applyFont="1" applyAlignment="1">
      <alignment horizontal="left" vertical="top" wrapText="1"/>
    </xf>
    <xf numFmtId="0" fontId="28" fillId="0" borderId="0" xfId="46" applyFont="1" applyAlignment="1">
      <alignment horizontal="left" vertical="top" wrapText="1"/>
    </xf>
    <xf numFmtId="0" fontId="64" fillId="0" borderId="0" xfId="41" applyFont="1" applyAlignment="1">
      <alignment horizontal="left"/>
    </xf>
    <xf numFmtId="0" fontId="38" fillId="0" borderId="0" xfId="5" applyFont="1" applyAlignment="1">
      <alignment horizontal="left" vertical="top"/>
    </xf>
    <xf numFmtId="0" fontId="38" fillId="0" borderId="0" xfId="5" applyFont="1" applyAlignment="1">
      <alignment horizontal="left" vertical="top" wrapText="1"/>
    </xf>
    <xf numFmtId="0" fontId="82" fillId="0" borderId="0" xfId="5" applyFont="1" applyAlignment="1">
      <alignment horizontal="left" vertical="top" wrapText="1"/>
    </xf>
    <xf numFmtId="0" fontId="33" fillId="0" borderId="0" xfId="5" applyFont="1" applyAlignment="1">
      <alignment horizontal="left" vertical="top" wrapText="1"/>
    </xf>
    <xf numFmtId="0" fontId="28" fillId="0" borderId="0" xfId="11" applyFont="1" applyAlignment="1">
      <alignment horizontal="left" vertical="top" wrapText="1"/>
    </xf>
  </cellXfs>
  <cellStyles count="47">
    <cellStyle name="2. Dates" xfId="1" xr:uid="{00000000-0005-0000-0000-000000000000}"/>
    <cellStyle name="Comma" xfId="44" builtinId="3"/>
    <cellStyle name="Comma 2" xfId="18" xr:uid="{20285C25-4CCD-415D-AC97-D858087AEFCF}"/>
    <cellStyle name="Comma 3" xfId="24" xr:uid="{78097F2F-E819-4F84-B487-E2D701E31527}"/>
    <cellStyle name="Comma 4" xfId="32" xr:uid="{1B4830AB-368F-4BB3-90F1-76D8A139CC0B}"/>
    <cellStyle name="Comma 5" xfId="35" xr:uid="{500D111C-D7CB-4E6A-A6B3-C7A9220676E6}"/>
    <cellStyle name="Comma 6" xfId="37" xr:uid="{388068C4-6080-4949-A427-157D36372CBC}"/>
    <cellStyle name="Comma 7" xfId="40" xr:uid="{263D91B9-B348-45CA-9F81-D7544BBC05B0}"/>
    <cellStyle name="Comma 8" xfId="43" xr:uid="{00DB83A4-D5EB-40F7-A7F1-730DF376D909}"/>
    <cellStyle name="Hyperlink" xfId="7" builtinId="8"/>
    <cellStyle name="Hyperlink 2" xfId="14" xr:uid="{4E95DE56-378E-4731-BBF1-818BC9485197}"/>
    <cellStyle name="Hyperlink 3" xfId="29" xr:uid="{58D2991F-27A1-44A8-A2D2-8A4AACE3EE07}"/>
    <cellStyle name="Normal" xfId="0" builtinId="0"/>
    <cellStyle name="Normal 2" xfId="2" xr:uid="{00000000-0005-0000-0000-000002000000}"/>
    <cellStyle name="Normal 2 2" xfId="13" xr:uid="{6EE99300-D731-41CB-B226-05306ABAA0A8}"/>
    <cellStyle name="Normal 2 2 2" xfId="22" xr:uid="{CF91CB59-292B-4321-901A-A75A8910F9A7}"/>
    <cellStyle name="Normal 2 2 2 2" xfId="41" xr:uid="{86BED951-E7F4-4783-844A-E6AD3329F92F}"/>
    <cellStyle name="Normal 3" xfId="4" xr:uid="{00000000-0005-0000-0000-000003000000}"/>
    <cellStyle name="Normal 4" xfId="3" xr:uid="{00000000-0005-0000-0000-000004000000}"/>
    <cellStyle name="Normal 5" xfId="5" xr:uid="{9A0B2821-84DE-4B63-BABA-5903132ECD22}"/>
    <cellStyle name="Normal 5 2" xfId="8" xr:uid="{79AAA5E4-46E7-404B-9FC5-4D921B80A225}"/>
    <cellStyle name="Normal 5 2 2" xfId="10" xr:uid="{C225EFC4-7A46-41C1-A941-D80C6773B26E}"/>
    <cellStyle name="Normal 5 2 2 2" xfId="19" xr:uid="{667A94F6-9AF7-46C5-911E-75DAFEA18A9A}"/>
    <cellStyle name="Normal 5 2 2 2 2" xfId="23" xr:uid="{185680D7-E243-4EE6-8D8F-60F3ACB4F012}"/>
    <cellStyle name="Normal 5 2 2 2 2 2" xfId="30" xr:uid="{7712A67A-A4C1-4E26-A650-84E8E619FD67}"/>
    <cellStyle name="Normal 5 2 2 2 2 3" xfId="34" xr:uid="{1772E498-BA72-4026-83EB-499A3CD857B1}"/>
    <cellStyle name="Normal 5 2 2 2 2 4" xfId="39" xr:uid="{1EB93046-848C-4C45-B095-B45F1CA80924}"/>
    <cellStyle name="Normal 5 2 2 2 2 5" xfId="42" xr:uid="{6BACD6F5-1C8E-435F-A677-C2CCF090E2C5}"/>
    <cellStyle name="Normal 5 2 2 2 2 6" xfId="45" xr:uid="{58A80BCC-D51F-496C-B6AA-CF220B607F84}"/>
    <cellStyle name="Normal 5 2 2 2 2 6 2" xfId="46" xr:uid="{720BA8A8-CF90-48B3-9373-79FE34946588}"/>
    <cellStyle name="Normal 5 2 2 2 3" xfId="38" xr:uid="{D12DF4D3-0775-46B3-9CEA-5CA5FB7A5633}"/>
    <cellStyle name="Normal 5 2 2 3" xfId="36" xr:uid="{FD897057-DBF9-4B61-B49C-D2948A658F0B}"/>
    <cellStyle name="Normal 5 2 3" xfId="15" xr:uid="{937E4FF3-76A7-4A46-88A9-4CDBB73E4EEF}"/>
    <cellStyle name="Normal 5 2 4" xfId="17" xr:uid="{5B3C44B5-E416-40CC-A549-B0FBDFBA7E63}"/>
    <cellStyle name="Normal 5 2 5" xfId="20" xr:uid="{A9EBAD93-46CA-4295-A556-D1F4C5928E67}"/>
    <cellStyle name="Normal 5 2 5 2" xfId="26" xr:uid="{55132AD0-FC65-40BB-A3C3-E523ACF8471B}"/>
    <cellStyle name="Normal 5 3" xfId="9" xr:uid="{A5EBCE8E-B204-48FF-ACFB-05A598091983}"/>
    <cellStyle name="Normal 5 4" xfId="11" xr:uid="{4D9632B9-9453-4C08-B5B4-7563207B2F42}"/>
    <cellStyle name="Normal 5 4 2" xfId="31" xr:uid="{0EBB5C84-8EE2-4A55-A5A3-27EE199B9A68}"/>
    <cellStyle name="Normal 5 5" xfId="12" xr:uid="{5E6EB980-A287-4E63-8FEA-5D85E4580082}"/>
    <cellStyle name="Normal 5 5 2" xfId="33" xr:uid="{CE00ABA7-0797-4492-9088-757058913689}"/>
    <cellStyle name="Normal 6" xfId="25" xr:uid="{EF8108EA-A6F2-4ADA-B2E0-E0FECED9C101}"/>
    <cellStyle name="Percent" xfId="6" builtinId="5"/>
    <cellStyle name="Percent 2" xfId="16" xr:uid="{1514DE77-317B-4454-ACD9-83AF2935EFE1}"/>
    <cellStyle name="Percent 3" xfId="21" xr:uid="{A303BEE6-3586-4197-87BF-71C8CD70471F}"/>
    <cellStyle name="Percent 3 2" xfId="28" xr:uid="{F7637026-69DA-44E6-AAEE-9F347114DE0A}"/>
    <cellStyle name="Percent 4" xfId="27" xr:uid="{5B3BB211-F65A-41F9-BA46-E33D4DA8A09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0" i="0" u="none" strike="noStrike" kern="1200" spc="0" baseline="0">
                <a:solidFill>
                  <a:sysClr val="windowText" lastClr="000000"/>
                </a:solidFill>
                <a:latin typeface="+mn-lt"/>
                <a:ea typeface="+mn-ea"/>
                <a:cs typeface="+mn-cs"/>
              </a:defRPr>
            </a:pPr>
            <a:r>
              <a:rPr lang="en-US" sz="1600" b="0" i="0" u="none" strike="noStrike" kern="1200" spc="0" baseline="0">
                <a:solidFill>
                  <a:sysClr val="windowText" lastClr="000000"/>
                </a:solidFill>
              </a:rPr>
              <a:t>Greenhouse gas emissions and total production </a:t>
            </a:r>
          </a:p>
          <a:p>
            <a:pPr>
              <a:defRPr lang="en-US" sz="1600">
                <a:solidFill>
                  <a:sysClr val="windowText" lastClr="000000"/>
                </a:solidFill>
              </a:defRPr>
            </a:pPr>
            <a:r>
              <a:rPr lang="en-US" sz="1600" b="0" i="0" u="none" strike="noStrike" kern="1200" spc="0" baseline="0">
                <a:solidFill>
                  <a:sysClr val="windowText" lastClr="000000"/>
                </a:solidFill>
              </a:rPr>
              <a:t>Iluka Resources Limited</a:t>
            </a:r>
          </a:p>
        </c:rich>
      </c:tx>
      <c:layout>
        <c:manualLayout>
          <c:xMode val="edge"/>
          <c:yMode val="edge"/>
          <c:x val="0.23113857277319036"/>
          <c:y val="8.7945402261187314E-2"/>
        </c:manualLayout>
      </c:layout>
      <c:overlay val="0"/>
      <c:spPr>
        <a:noFill/>
        <a:ln>
          <a:noFill/>
        </a:ln>
        <a:effectLst/>
      </c:spPr>
      <c:txPr>
        <a:bodyPr rot="0" spcFirstLastPara="1" vertOverflow="ellipsis" vert="horz" wrap="square" anchor="ctr" anchorCtr="1"/>
        <a:lstStyle/>
        <a:p>
          <a:pPr>
            <a:defRPr lang="en-US" sz="16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2.667055167055167E-2"/>
          <c:y val="0.19470267993890039"/>
          <c:w val="0.93888888888888888"/>
          <c:h val="0.6114195100612424"/>
        </c:manualLayout>
      </c:layout>
      <c:barChart>
        <c:barDir val="col"/>
        <c:grouping val="clustered"/>
        <c:varyColors val="0"/>
        <c:ser>
          <c:idx val="0"/>
          <c:order val="0"/>
          <c:tx>
            <c:v>Scope 1 (ktCO2-e)</c:v>
          </c:tx>
          <c:spPr>
            <a:solidFill>
              <a:schemeClr val="accent1"/>
            </a:solidFill>
            <a:ln>
              <a:noFill/>
            </a:ln>
            <a:effectLst/>
          </c:spPr>
          <c:invertIfNegative val="0"/>
          <c:dLbls>
            <c:dLbl>
              <c:idx val="5"/>
              <c:tx>
                <c:rich>
                  <a:bodyPr/>
                  <a:lstStyle/>
                  <a:p>
                    <a:r>
                      <a:rPr lang="en-US"/>
                      <a:t>392</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558-4BA4-B29F-D2EFDE0ADB9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2019</c:v>
              </c:pt>
              <c:pt idx="1">
                <c:v>2020</c:v>
              </c:pt>
              <c:pt idx="2">
                <c:v>2021</c:v>
              </c:pt>
              <c:pt idx="3">
                <c:v>2022</c:v>
              </c:pt>
              <c:pt idx="4">
                <c:v>2023</c:v>
              </c:pt>
              <c:pt idx="5">
                <c:v>2024</c:v>
              </c:pt>
            </c:strLit>
          </c:cat>
          <c:val>
            <c:numLit>
              <c:formatCode>General</c:formatCode>
              <c:ptCount val="6"/>
              <c:pt idx="0">
                <c:v>322</c:v>
              </c:pt>
              <c:pt idx="1">
                <c:v>399</c:v>
              </c:pt>
              <c:pt idx="2">
                <c:v>348</c:v>
              </c:pt>
              <c:pt idx="3">
                <c:v>421</c:v>
              </c:pt>
              <c:pt idx="4">
                <c:v>454</c:v>
              </c:pt>
              <c:pt idx="5">
                <c:v>392.4</c:v>
              </c:pt>
            </c:numLit>
          </c:val>
          <c:extLst>
            <c:ext xmlns:c16="http://schemas.microsoft.com/office/drawing/2014/chart" uri="{C3380CC4-5D6E-409C-BE32-E72D297353CC}">
              <c16:uniqueId val="{00000000-8EC4-4725-BB70-D7BCB2C53B96}"/>
            </c:ext>
          </c:extLst>
        </c:ser>
        <c:ser>
          <c:idx val="1"/>
          <c:order val="1"/>
          <c:tx>
            <c:v>Scope 2 (ktCO2-e)</c:v>
          </c:tx>
          <c:spPr>
            <a:solidFill>
              <a:schemeClr val="accent3"/>
            </a:solidFill>
            <a:ln>
              <a:noFill/>
            </a:ln>
            <a:effectLst/>
          </c:spPr>
          <c:invertIfNegative val="0"/>
          <c:dLbls>
            <c:dLbl>
              <c:idx val="5"/>
              <c:tx>
                <c:rich>
                  <a:bodyPr/>
                  <a:lstStyle/>
                  <a:p>
                    <a:r>
                      <a:rPr lang="en-US"/>
                      <a:t>71</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558-4BA4-B29F-D2EFDE0ADB9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2019</c:v>
              </c:pt>
              <c:pt idx="1">
                <c:v>2020</c:v>
              </c:pt>
              <c:pt idx="2">
                <c:v>2021</c:v>
              </c:pt>
              <c:pt idx="3">
                <c:v>2022</c:v>
              </c:pt>
              <c:pt idx="4">
                <c:v>2023</c:v>
              </c:pt>
              <c:pt idx="5">
                <c:v>2024</c:v>
              </c:pt>
            </c:strLit>
          </c:cat>
          <c:val>
            <c:numLit>
              <c:formatCode>General</c:formatCode>
              <c:ptCount val="6"/>
              <c:pt idx="0">
                <c:v>68</c:v>
              </c:pt>
              <c:pt idx="1">
                <c:v>74</c:v>
              </c:pt>
              <c:pt idx="2">
                <c:v>82</c:v>
              </c:pt>
              <c:pt idx="3">
                <c:v>88</c:v>
              </c:pt>
              <c:pt idx="4">
                <c:v>102</c:v>
              </c:pt>
              <c:pt idx="5">
                <c:v>71.2</c:v>
              </c:pt>
            </c:numLit>
          </c:val>
          <c:extLst>
            <c:ext xmlns:c16="http://schemas.microsoft.com/office/drawing/2014/chart" uri="{C3380CC4-5D6E-409C-BE32-E72D297353CC}">
              <c16:uniqueId val="{00000001-8EC4-4725-BB70-D7BCB2C53B96}"/>
            </c:ext>
          </c:extLst>
        </c:ser>
        <c:dLbls>
          <c:showLegendKey val="0"/>
          <c:showVal val="0"/>
          <c:showCatName val="0"/>
          <c:showSerName val="0"/>
          <c:showPercent val="0"/>
          <c:showBubbleSize val="0"/>
        </c:dLbls>
        <c:gapWidth val="219"/>
        <c:overlap val="-27"/>
        <c:axId val="1549291344"/>
        <c:axId val="1549292592"/>
      </c:barChart>
      <c:lineChart>
        <c:grouping val="standard"/>
        <c:varyColors val="0"/>
        <c:ser>
          <c:idx val="2"/>
          <c:order val="2"/>
          <c:tx>
            <c:v>Total Group production (kt)</c:v>
          </c:tx>
          <c:spPr>
            <a:ln w="28575" cap="rnd">
              <a:solidFill>
                <a:schemeClr val="accent2"/>
              </a:solidFill>
              <a:round/>
            </a:ln>
            <a:effectLst/>
          </c:spPr>
          <c:marker>
            <c:symbol val="circle"/>
            <c:size val="5"/>
            <c:spPr>
              <a:solidFill>
                <a:schemeClr val="accent2"/>
              </a:solidFill>
              <a:ln w="9525">
                <a:solidFill>
                  <a:schemeClr val="accent5"/>
                </a:solidFill>
              </a:ln>
              <a:effectLst/>
            </c:spPr>
          </c:marker>
          <c:dLbls>
            <c:dLbl>
              <c:idx val="5"/>
              <c:tx>
                <c:rich>
                  <a:bodyPr/>
                  <a:lstStyle/>
                  <a:p>
                    <a:r>
                      <a:rPr lang="en-US"/>
                      <a:t>464</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558-4BA4-B29F-D2EFDE0ADB9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2019</c:v>
              </c:pt>
              <c:pt idx="1">
                <c:v>2020</c:v>
              </c:pt>
              <c:pt idx="2">
                <c:v>2021</c:v>
              </c:pt>
              <c:pt idx="3">
                <c:v>2022</c:v>
              </c:pt>
              <c:pt idx="4">
                <c:v>2023</c:v>
              </c:pt>
              <c:pt idx="5">
                <c:v>2024</c:v>
              </c:pt>
            </c:strLit>
          </c:cat>
          <c:val>
            <c:numLit>
              <c:formatCode>General</c:formatCode>
              <c:ptCount val="6"/>
              <c:pt idx="0">
                <c:v>557</c:v>
              </c:pt>
              <c:pt idx="1">
                <c:v>498</c:v>
              </c:pt>
              <c:pt idx="2">
                <c:v>644</c:v>
              </c:pt>
              <c:pt idx="3">
                <c:v>591</c:v>
              </c:pt>
              <c:pt idx="4">
                <c:v>639</c:v>
              </c:pt>
              <c:pt idx="5">
                <c:v>463.59999999999997</c:v>
              </c:pt>
            </c:numLit>
          </c:val>
          <c:smooth val="0"/>
          <c:extLst>
            <c:ext xmlns:c16="http://schemas.microsoft.com/office/drawing/2014/chart" uri="{C3380CC4-5D6E-409C-BE32-E72D297353CC}">
              <c16:uniqueId val="{00000002-8EC4-4725-BB70-D7BCB2C53B96}"/>
            </c:ext>
          </c:extLst>
        </c:ser>
        <c:dLbls>
          <c:showLegendKey val="0"/>
          <c:showVal val="0"/>
          <c:showCatName val="0"/>
          <c:showSerName val="0"/>
          <c:showPercent val="0"/>
          <c:showBubbleSize val="0"/>
        </c:dLbls>
        <c:marker val="1"/>
        <c:smooth val="0"/>
        <c:axId val="1751212800"/>
        <c:axId val="1751214880"/>
      </c:lineChart>
      <c:catAx>
        <c:axId val="154929134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549292592"/>
        <c:crosses val="autoZero"/>
        <c:auto val="0"/>
        <c:lblAlgn val="ctr"/>
        <c:lblOffset val="100"/>
        <c:noMultiLvlLbl val="0"/>
      </c:catAx>
      <c:valAx>
        <c:axId val="1549292592"/>
        <c:scaling>
          <c:orientation val="minMax"/>
          <c:max val="1200"/>
        </c:scaling>
        <c:delete val="1"/>
        <c:axPos val="l"/>
        <c:numFmt formatCode="General" sourceLinked="1"/>
        <c:majorTickMark val="out"/>
        <c:minorTickMark val="none"/>
        <c:tickLblPos val="nextTo"/>
        <c:crossAx val="1549291344"/>
        <c:crosses val="autoZero"/>
        <c:crossBetween val="between"/>
      </c:valAx>
      <c:valAx>
        <c:axId val="1751214880"/>
        <c:scaling>
          <c:orientation val="minMax"/>
          <c:max val="1100"/>
          <c:min val="0"/>
        </c:scaling>
        <c:delete val="1"/>
        <c:axPos val="r"/>
        <c:numFmt formatCode="General" sourceLinked="1"/>
        <c:majorTickMark val="out"/>
        <c:minorTickMark val="none"/>
        <c:tickLblPos val="nextTo"/>
        <c:crossAx val="1751212800"/>
        <c:crosses val="max"/>
        <c:crossBetween val="between"/>
      </c:valAx>
      <c:catAx>
        <c:axId val="1751212800"/>
        <c:scaling>
          <c:orientation val="minMax"/>
        </c:scaling>
        <c:delete val="1"/>
        <c:axPos val="b"/>
        <c:numFmt formatCode="General" sourceLinked="1"/>
        <c:majorTickMark val="out"/>
        <c:minorTickMark val="none"/>
        <c:tickLblPos val="nextTo"/>
        <c:crossAx val="17512148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AU" sz="1600" b="0" i="0" u="none" strike="noStrike" kern="1200" spc="0" baseline="0">
                <a:solidFill>
                  <a:sysClr val="windowText" lastClr="000000"/>
                </a:solidFill>
              </a:rPr>
              <a:t>2024 primary sources of energy used </a:t>
            </a:r>
          </a:p>
          <a:p>
            <a:pPr>
              <a:defRPr sz="1600">
                <a:solidFill>
                  <a:sysClr val="windowText" lastClr="000000"/>
                </a:solidFill>
              </a:defRPr>
            </a:pPr>
            <a:r>
              <a:rPr lang="en-AU" sz="1600" b="0" i="0" u="none" strike="noStrike" kern="1200" spc="0" baseline="0">
                <a:solidFill>
                  <a:sysClr val="windowText" lastClr="000000"/>
                </a:solidFill>
              </a:rPr>
              <a:t>Iluka Resources Limited </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4E3-423B-A9DE-4C570CC7E961}"/>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64E3-423B-A9DE-4C570CC7E961}"/>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64E3-423B-A9DE-4C570CC7E961}"/>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64E3-423B-A9DE-4C570CC7E961}"/>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64E3-423B-A9DE-4C570CC7E961}"/>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64E3-423B-A9DE-4C570CC7E961}"/>
              </c:ext>
            </c:extLst>
          </c:dPt>
          <c:dLbls>
            <c:dLbl>
              <c:idx val="0"/>
              <c:layout>
                <c:manualLayout>
                  <c:x val="0.1533803761472379"/>
                  <c:y val="-9.4970964331199705E-3"/>
                </c:manualLayout>
              </c:layout>
              <c:tx>
                <c:rich>
                  <a:bodyPr rot="0" spcFirstLastPara="1" vertOverflow="ellipsis" vert="horz" wrap="square" anchor="ctr" anchorCtr="1"/>
                  <a:lstStyle/>
                  <a:p>
                    <a:pPr algn="l">
                      <a:defRPr sz="1200" b="0" i="0" u="none" strike="noStrike" kern="1200" baseline="0">
                        <a:solidFill>
                          <a:schemeClr val="tx1">
                            <a:lumMod val="75000"/>
                            <a:lumOff val="25000"/>
                          </a:schemeClr>
                        </a:solidFill>
                        <a:latin typeface="+mn-lt"/>
                        <a:ea typeface="+mn-ea"/>
                        <a:cs typeface="+mn-cs"/>
                      </a:defRPr>
                    </a:pPr>
                    <a:fld id="{01552959-5EF5-4FB1-91F8-212B52F8873A}" type="CATEGORYNAME">
                      <a:rPr lang="en-US"/>
                      <a:pPr algn="l">
                        <a:defRPr/>
                      </a:pPr>
                      <a:t>[]</a:t>
                    </a:fld>
                    <a:r>
                      <a:rPr lang="en-US"/>
                      <a:t> </a:t>
                    </a:r>
                    <a:br>
                      <a:rPr lang="en-US"/>
                    </a:br>
                    <a:fld id="{68E3C943-3645-4CB5-90B9-D869A4B748AA}" type="VALUE">
                      <a:rPr lang="en-US"/>
                      <a:pPr algn="l">
                        <a:defRPr/>
                      </a:pPr>
                      <a:t>[]</a:t>
                    </a:fld>
                    <a:endParaRPr lang="en-US"/>
                  </a:p>
                </c:rich>
              </c:tx>
              <c:numFmt formatCode="0.0%" sourceLinked="0"/>
              <c:spPr>
                <a:noFill/>
                <a:ln>
                  <a:noFill/>
                </a:ln>
                <a:effectLst/>
              </c:spPr>
              <c:txPr>
                <a:bodyPr rot="0" spcFirstLastPara="1" vertOverflow="ellipsis" vert="horz" wrap="square" anchor="ctr" anchorCtr="1"/>
                <a:lstStyle/>
                <a:p>
                  <a:pPr algn="l">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1572222222222223"/>
                      <c:h val="0.16645851560221639"/>
                    </c:manualLayout>
                  </c15:layout>
                  <c15:dlblFieldTable/>
                  <c15:showDataLabelsRange val="0"/>
                </c:ext>
                <c:ext xmlns:c16="http://schemas.microsoft.com/office/drawing/2014/chart" uri="{C3380CC4-5D6E-409C-BE32-E72D297353CC}">
                  <c16:uniqueId val="{00000001-64E3-423B-A9DE-4C570CC7E961}"/>
                </c:ext>
              </c:extLst>
            </c:dLbl>
            <c:dLbl>
              <c:idx val="1"/>
              <c:layout>
                <c:manualLayout>
                  <c:x val="-0.21520153221811814"/>
                  <c:y val="6.8823461373571315E-2"/>
                </c:manualLayout>
              </c:layout>
              <c:tx>
                <c:rich>
                  <a:bodyPr rot="0" spcFirstLastPara="1" vertOverflow="ellipsis" vert="horz" wrap="square" anchor="ctr" anchorCtr="1"/>
                  <a:lstStyle/>
                  <a:p>
                    <a:pPr algn="l">
                      <a:defRPr sz="1200" b="0" i="0" u="none" strike="noStrike" kern="1200" baseline="0">
                        <a:solidFill>
                          <a:schemeClr val="tx1">
                            <a:lumMod val="75000"/>
                            <a:lumOff val="25000"/>
                          </a:schemeClr>
                        </a:solidFill>
                        <a:latin typeface="+mn-lt"/>
                        <a:ea typeface="+mn-ea"/>
                        <a:cs typeface="+mn-cs"/>
                      </a:defRPr>
                    </a:pPr>
                    <a:fld id="{9A8691F1-E009-4BDE-8B2C-B77E367F1E0B}" type="CATEGORYNAME">
                      <a:rPr lang="en-US"/>
                      <a:pPr algn="l">
                        <a:defRPr/>
                      </a:pPr>
                      <a:t>[]</a:t>
                    </a:fld>
                    <a:endParaRPr lang="en-US"/>
                  </a:p>
                  <a:p>
                    <a:pPr algn="l">
                      <a:defRPr/>
                    </a:pPr>
                    <a:fld id="{C20E3254-A24B-436C-8839-6A5DEF89C1F0}" type="VALUE">
                      <a:rPr lang="en-US"/>
                      <a:pPr algn="l">
                        <a:defRPr/>
                      </a:pPr>
                      <a:t>[]</a:t>
                    </a:fld>
                    <a:endParaRPr/>
                  </a:p>
                </c:rich>
              </c:tx>
              <c:numFmt formatCode="0.0%" sourceLinked="0"/>
              <c:spPr>
                <a:noFill/>
                <a:ln>
                  <a:noFill/>
                </a:ln>
                <a:effectLst/>
              </c:spPr>
              <c:txPr>
                <a:bodyPr rot="0" spcFirstLastPara="1" vertOverflow="ellipsis" vert="horz" wrap="square" anchor="ctr" anchorCtr="1"/>
                <a:lstStyle/>
                <a:p>
                  <a:pPr algn="l">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4E3-423B-A9DE-4C570CC7E961}"/>
                </c:ext>
              </c:extLst>
            </c:dLbl>
            <c:dLbl>
              <c:idx val="2"/>
              <c:delete val="1"/>
              <c:extLst>
                <c:ext xmlns:c15="http://schemas.microsoft.com/office/drawing/2012/chart" uri="{CE6537A1-D6FC-4f65-9D91-7224C49458BB}"/>
                <c:ext xmlns:c16="http://schemas.microsoft.com/office/drawing/2014/chart" uri="{C3380CC4-5D6E-409C-BE32-E72D297353CC}">
                  <c16:uniqueId val="{00000005-64E3-423B-A9DE-4C570CC7E961}"/>
                </c:ext>
              </c:extLst>
            </c:dLbl>
            <c:dLbl>
              <c:idx val="3"/>
              <c:layout>
                <c:manualLayout>
                  <c:x val="-0.1417435587818961"/>
                  <c:y val="3.6187026297738699E-2"/>
                </c:manualLayout>
              </c:layout>
              <c:tx>
                <c:rich>
                  <a:bodyPr rot="0" spcFirstLastPara="1" vertOverflow="ellipsis" vert="horz" wrap="square" anchor="ctr" anchorCtr="1"/>
                  <a:lstStyle/>
                  <a:p>
                    <a:pPr algn="l">
                      <a:defRPr sz="1200" b="0" i="0" u="none" strike="noStrike" kern="1200" baseline="0">
                        <a:solidFill>
                          <a:schemeClr val="tx1">
                            <a:lumMod val="75000"/>
                            <a:lumOff val="25000"/>
                          </a:schemeClr>
                        </a:solidFill>
                        <a:latin typeface="+mn-lt"/>
                        <a:ea typeface="+mn-ea"/>
                        <a:cs typeface="+mn-cs"/>
                      </a:defRPr>
                    </a:pPr>
                    <a:fld id="{11290CC3-F61D-4FE7-9DFC-2D9415877F2F}" type="CATEGORYNAME">
                      <a:rPr lang="en-US"/>
                      <a:pPr algn="l">
                        <a:defRPr/>
                      </a:pPr>
                      <a:t>[]</a:t>
                    </a:fld>
                    <a:br>
                      <a:rPr lang="en-US"/>
                    </a:br>
                    <a:fld id="{1F3E41CD-DDC2-4830-A605-4DCE44021B8F}" type="VALUE">
                      <a:rPr lang="en-US"/>
                      <a:pPr algn="l">
                        <a:defRPr/>
                      </a:pPr>
                      <a:t>[]</a:t>
                    </a:fld>
                    <a:endParaRPr lang="en-US"/>
                  </a:p>
                </c:rich>
              </c:tx>
              <c:numFmt formatCode="0.0%" sourceLinked="0"/>
              <c:spPr>
                <a:noFill/>
                <a:ln>
                  <a:noFill/>
                </a:ln>
                <a:effectLst/>
              </c:spPr>
              <c:txPr>
                <a:bodyPr rot="0" spcFirstLastPara="1" vertOverflow="ellipsis" vert="horz" wrap="square" anchor="ctr" anchorCtr="1"/>
                <a:lstStyle/>
                <a:p>
                  <a:pPr algn="l">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4E3-423B-A9DE-4C570CC7E961}"/>
                </c:ext>
              </c:extLst>
            </c:dLbl>
            <c:dLbl>
              <c:idx val="4"/>
              <c:delete val="1"/>
              <c:extLst>
                <c:ext xmlns:c15="http://schemas.microsoft.com/office/drawing/2012/chart" uri="{CE6537A1-D6FC-4f65-9D91-7224C49458BB}"/>
                <c:ext xmlns:c16="http://schemas.microsoft.com/office/drawing/2014/chart" uri="{C3380CC4-5D6E-409C-BE32-E72D297353CC}">
                  <c16:uniqueId val="{00000009-64E3-423B-A9DE-4C570CC7E961}"/>
                </c:ext>
              </c:extLst>
            </c:dLbl>
            <c:dLbl>
              <c:idx val="5"/>
              <c:layout>
                <c:manualLayout>
                  <c:x val="0.26438012995258753"/>
                  <c:y val="-5.81268459153189E-2"/>
                </c:manualLayout>
              </c:layout>
              <c:tx>
                <c:rich>
                  <a:bodyPr rot="0" spcFirstLastPara="1" vertOverflow="ellipsis" vert="horz" wrap="square" anchor="ctr" anchorCtr="1"/>
                  <a:lstStyle/>
                  <a:p>
                    <a:pPr algn="l">
                      <a:defRPr sz="1200" b="0" i="0" u="none" strike="noStrike" kern="1200" baseline="0">
                        <a:solidFill>
                          <a:schemeClr val="tx1">
                            <a:lumMod val="75000"/>
                            <a:lumOff val="25000"/>
                          </a:schemeClr>
                        </a:solidFill>
                        <a:latin typeface="+mn-lt"/>
                        <a:ea typeface="+mn-ea"/>
                        <a:cs typeface="+mn-cs"/>
                      </a:defRPr>
                    </a:pPr>
                    <a:fld id="{BA679CAC-D807-414D-B560-C872318A72B0}" type="CATEGORYNAME">
                      <a:rPr lang="en-US"/>
                      <a:pPr algn="l">
                        <a:defRPr/>
                      </a:pPr>
                      <a:t>[]</a:t>
                    </a:fld>
                    <a:br>
                      <a:rPr lang="en-US"/>
                    </a:br>
                    <a:fld id="{D64DC2C9-5338-4E13-A6D8-79A2E9D77135}" type="VALUE">
                      <a:rPr lang="en-US"/>
                      <a:pPr algn="l">
                        <a:defRPr/>
                      </a:pPr>
                      <a:t>[]</a:t>
                    </a:fld>
                    <a:endParaRPr lang="en-US"/>
                  </a:p>
                </c:rich>
              </c:tx>
              <c:numFmt formatCode="0.0%" sourceLinked="0"/>
              <c:spPr>
                <a:noFill/>
                <a:ln>
                  <a:noFill/>
                </a:ln>
                <a:effectLst/>
              </c:spPr>
              <c:txPr>
                <a:bodyPr rot="0" spcFirstLastPara="1" vertOverflow="ellipsis" vert="horz" wrap="square" anchor="ctr" anchorCtr="1"/>
                <a:lstStyle/>
                <a:p>
                  <a:pPr algn="l">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7176396004022474"/>
                      <c:h val="0.14560594543168445"/>
                    </c:manualLayout>
                  </c15:layout>
                  <c15:dlblFieldTable/>
                  <c15:showDataLabelsRange val="0"/>
                </c:ext>
                <c:ext xmlns:c16="http://schemas.microsoft.com/office/drawing/2014/chart" uri="{C3380CC4-5D6E-409C-BE32-E72D297353CC}">
                  <c16:uniqueId val="{0000000B-64E3-423B-A9DE-4C570CC7E961}"/>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6"/>
              <c:pt idx="0">
                <c:v>Coal</c:v>
              </c:pt>
              <c:pt idx="1">
                <c:v>Natural Gas</c:v>
              </c:pt>
              <c:pt idx="2">
                <c:v>LPG</c:v>
              </c:pt>
              <c:pt idx="3">
                <c:v>Diesel</c:v>
              </c:pt>
              <c:pt idx="4">
                <c:v>Petrol</c:v>
              </c:pt>
              <c:pt idx="5">
                <c:v>Fuel, Oil and Greases</c:v>
              </c:pt>
            </c:strLit>
          </c:cat>
          <c:val>
            <c:numLit>
              <c:formatCode>General</c:formatCode>
              <c:ptCount val="6"/>
              <c:pt idx="0">
                <c:v>0.52900000000000003</c:v>
              </c:pt>
              <c:pt idx="1">
                <c:v>0.121</c:v>
              </c:pt>
              <c:pt idx="2">
                <c:v>2.0000000000000001E-4</c:v>
              </c:pt>
              <c:pt idx="3">
                <c:v>0.34399999999999997</c:v>
              </c:pt>
              <c:pt idx="4">
                <c:v>2.9999999999999997E-4</c:v>
              </c:pt>
              <c:pt idx="5">
                <c:v>6.0000000000000001E-3</c:v>
              </c:pt>
            </c:numLit>
          </c:val>
          <c:extLst>
            <c:ext xmlns:c16="http://schemas.microsoft.com/office/drawing/2014/chart" uri="{C3380CC4-5D6E-409C-BE32-E72D297353CC}">
              <c16:uniqueId val="{0000000C-64E3-423B-A9DE-4C570CC7E961}"/>
            </c:ext>
          </c:extLst>
        </c:ser>
        <c:dLbls>
          <c:showLegendKey val="0"/>
          <c:showVal val="1"/>
          <c:showCatName val="1"/>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90490</xdr:colOff>
      <xdr:row>47</xdr:row>
      <xdr:rowOff>47626</xdr:rowOff>
    </xdr:to>
    <xdr:pic>
      <xdr:nvPicPr>
        <xdr:cNvPr id="6" name="Picture 5">
          <a:extLst>
            <a:ext uri="{FF2B5EF4-FFF2-40B4-BE49-F238E27FC236}">
              <a16:creationId xmlns:a16="http://schemas.microsoft.com/office/drawing/2014/main" id="{EC9933F8-DDE7-5351-DC11-6825CD1C5659}"/>
            </a:ext>
            <a:ext uri="{147F2762-F138-4A5C-976F-8EAC2B608ADB}">
              <a16:predDERef xmlns:a16="http://schemas.microsoft.com/office/drawing/2014/main" pred="{726BA19E-05A1-BC1E-9F9C-E90F74FE3A0A}"/>
            </a:ext>
          </a:extLst>
        </xdr:cNvPr>
        <xdr:cNvPicPr>
          <a:picLocks noChangeAspect="1"/>
        </xdr:cNvPicPr>
      </xdr:nvPicPr>
      <xdr:blipFill>
        <a:blip xmlns:r="http://schemas.openxmlformats.org/officeDocument/2006/relationships" r:embed="rId1"/>
        <a:stretch>
          <a:fillRect/>
        </a:stretch>
      </xdr:blipFill>
      <xdr:spPr>
        <a:xfrm>
          <a:off x="0" y="0"/>
          <a:ext cx="13501690" cy="9001126"/>
        </a:xfrm>
        <a:prstGeom prst="rect">
          <a:avLst/>
        </a:prstGeom>
      </xdr:spPr>
    </xdr:pic>
    <xdr:clientData/>
  </xdr:twoCellAnchor>
  <xdr:twoCellAnchor editAs="oneCell">
    <xdr:from>
      <xdr:col>0</xdr:col>
      <xdr:colOff>249244</xdr:colOff>
      <xdr:row>1</xdr:row>
      <xdr:rowOff>19050</xdr:rowOff>
    </xdr:from>
    <xdr:to>
      <xdr:col>2</xdr:col>
      <xdr:colOff>457199</xdr:colOff>
      <xdr:row>6</xdr:row>
      <xdr:rowOff>85725</xdr:rowOff>
    </xdr:to>
    <xdr:pic>
      <xdr:nvPicPr>
        <xdr:cNvPr id="3" name="Picture 2">
          <a:extLst>
            <a:ext uri="{FF2B5EF4-FFF2-40B4-BE49-F238E27FC236}">
              <a16:creationId xmlns:a16="http://schemas.microsoft.com/office/drawing/2014/main" id="{B51C1C3F-E5D4-45DD-77E0-6774AF3185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9244" y="209550"/>
          <a:ext cx="1427155" cy="1019175"/>
        </a:xfrm>
        <a:prstGeom prst="rect">
          <a:avLst/>
        </a:prstGeom>
      </xdr:spPr>
    </xdr:pic>
    <xdr:clientData/>
  </xdr:twoCellAnchor>
  <xdr:twoCellAnchor>
    <xdr:from>
      <xdr:col>0</xdr:col>
      <xdr:colOff>219075</xdr:colOff>
      <xdr:row>26</xdr:row>
      <xdr:rowOff>133350</xdr:rowOff>
    </xdr:from>
    <xdr:to>
      <xdr:col>10</xdr:col>
      <xdr:colOff>133350</xdr:colOff>
      <xdr:row>49</xdr:row>
      <xdr:rowOff>95249</xdr:rowOff>
    </xdr:to>
    <xdr:sp macro="" textlink="">
      <xdr:nvSpPr>
        <xdr:cNvPr id="4" name="TextBox 3">
          <a:extLst>
            <a:ext uri="{FF2B5EF4-FFF2-40B4-BE49-F238E27FC236}">
              <a16:creationId xmlns:a16="http://schemas.microsoft.com/office/drawing/2014/main" id="{2C77C3B9-C40D-828C-2ACA-992F799824F1}"/>
            </a:ext>
          </a:extLst>
        </xdr:cNvPr>
        <xdr:cNvSpPr txBox="1"/>
      </xdr:nvSpPr>
      <xdr:spPr>
        <a:xfrm>
          <a:off x="219075" y="5086350"/>
          <a:ext cx="6010275" cy="434339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9900" b="1" kern="1200">
              <a:solidFill>
                <a:schemeClr val="bg1"/>
              </a:solidFill>
              <a:latin typeface="Aptos" panose="020B0004020202020204" pitchFamily="34" charset="0"/>
            </a:rPr>
            <a:t>2024</a:t>
          </a:r>
          <a:r>
            <a:rPr lang="en-AU" sz="16600" b="1" kern="1200">
              <a:solidFill>
                <a:schemeClr val="bg1"/>
              </a:solidFill>
              <a:latin typeface="Aptos" panose="020B0004020202020204" pitchFamily="34" charset="0"/>
            </a:rPr>
            <a:t> </a:t>
          </a:r>
        </a:p>
        <a:p>
          <a:r>
            <a:rPr lang="en-AU" sz="3200" b="1" kern="1200">
              <a:solidFill>
                <a:schemeClr val="bg1"/>
              </a:solidFill>
              <a:latin typeface="Aptos" panose="020B0004020202020204" pitchFamily="34" charset="0"/>
            </a:rPr>
            <a:t>SUSTAINABILITY</a:t>
          </a:r>
          <a:r>
            <a:rPr lang="en-AU" sz="3200" b="1" kern="1200" baseline="0">
              <a:solidFill>
                <a:schemeClr val="bg1"/>
              </a:solidFill>
              <a:latin typeface="Aptos" panose="020B0004020202020204" pitchFamily="34" charset="0"/>
            </a:rPr>
            <a:t> DATA BOOK</a:t>
          </a:r>
          <a:endParaRPr lang="en-AU" sz="3200" b="1" kern="1200">
            <a:solidFill>
              <a:schemeClr val="bg1"/>
            </a:solidFill>
            <a:latin typeface="Aptos" panose="020B00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23812</xdr:colOff>
      <xdr:row>1</xdr:row>
      <xdr:rowOff>11907</xdr:rowOff>
    </xdr:from>
    <xdr:to>
      <xdr:col>1</xdr:col>
      <xdr:colOff>1059007</xdr:colOff>
      <xdr:row>5</xdr:row>
      <xdr:rowOff>92984</xdr:rowOff>
    </xdr:to>
    <xdr:pic>
      <xdr:nvPicPr>
        <xdr:cNvPr id="2" name="Picture 1" descr="Logo, company name&#10;&#10;Description automatically generated">
          <a:extLst>
            <a:ext uri="{FF2B5EF4-FFF2-40B4-BE49-F238E27FC236}">
              <a16:creationId xmlns:a16="http://schemas.microsoft.com/office/drawing/2014/main" id="{D9D461DA-6CCE-4766-8792-1B1E7A988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093" y="178595"/>
          <a:ext cx="1038370" cy="8192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1041545</xdr:colOff>
      <xdr:row>5</xdr:row>
      <xdr:rowOff>57264</xdr:rowOff>
    </xdr:to>
    <xdr:pic>
      <xdr:nvPicPr>
        <xdr:cNvPr id="2" name="Picture 1" descr="Logo, company name&#10;&#10;Description automatically generated">
          <a:extLst>
            <a:ext uri="{FF2B5EF4-FFF2-40B4-BE49-F238E27FC236}">
              <a16:creationId xmlns:a16="http://schemas.microsoft.com/office/drawing/2014/main" id="{67CC20F7-8C49-4CD2-96D3-831399FF9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02BFA1BF-70A7-4A2D-901A-FD4559CB13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0297" cy="8192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1044742</xdr:colOff>
      <xdr:row>5</xdr:row>
      <xdr:rowOff>98267</xdr:rowOff>
    </xdr:to>
    <xdr:pic>
      <xdr:nvPicPr>
        <xdr:cNvPr id="2" name="Picture 1" descr="Logo, company name&#10;&#10;Description automatically generated">
          <a:extLst>
            <a:ext uri="{FF2B5EF4-FFF2-40B4-BE49-F238E27FC236}">
              <a16:creationId xmlns:a16="http://schemas.microsoft.com/office/drawing/2014/main" id="{7808C66F-03C1-4845-8E7C-140F6BC293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4742" cy="8602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1934DEA3-69CA-48B7-83C0-E03D1FE2BC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1037122</xdr:colOff>
      <xdr:row>5</xdr:row>
      <xdr:rowOff>44564</xdr:rowOff>
    </xdr:to>
    <xdr:pic>
      <xdr:nvPicPr>
        <xdr:cNvPr id="2" name="Picture 1" descr="Logo, company name&#10;&#10;Description automatically generated">
          <a:extLst>
            <a:ext uri="{FF2B5EF4-FFF2-40B4-BE49-F238E27FC236}">
              <a16:creationId xmlns:a16="http://schemas.microsoft.com/office/drawing/2014/main" id="{3C77C414-284C-4826-BAB3-22B8765DB1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100" y="184150"/>
          <a:ext cx="1037122" cy="7811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0</xdr:colOff>
      <xdr:row>1</xdr:row>
      <xdr:rowOff>0</xdr:rowOff>
    </xdr:from>
    <xdr:ext cx="1037122" cy="776930"/>
    <xdr:pic>
      <xdr:nvPicPr>
        <xdr:cNvPr id="2" name="Picture 1" descr="Logo, company name&#10;&#10;Description automatically generated">
          <a:extLst>
            <a:ext uri="{FF2B5EF4-FFF2-40B4-BE49-F238E27FC236}">
              <a16:creationId xmlns:a16="http://schemas.microsoft.com/office/drawing/2014/main" id="{DFAEF39E-F68D-47D2-B610-C722E02F49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37122" cy="77693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95364</xdr:rowOff>
    </xdr:to>
    <xdr:pic>
      <xdr:nvPicPr>
        <xdr:cNvPr id="2" name="Picture 1" descr="Logo, company name&#10;&#10;Description automatically generated">
          <a:extLst>
            <a:ext uri="{FF2B5EF4-FFF2-40B4-BE49-F238E27FC236}">
              <a16:creationId xmlns:a16="http://schemas.microsoft.com/office/drawing/2014/main" id="{4C45252B-8F6C-48EB-B589-3B0841ED5F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100" y="184150"/>
          <a:ext cx="1037122" cy="8319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E255F8CA-9EF7-4CEA-ABFE-CB86F1AB58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100" y="184150"/>
          <a:ext cx="1040297" cy="793864"/>
        </a:xfrm>
        <a:prstGeom prst="rect">
          <a:avLst/>
        </a:prstGeom>
      </xdr:spPr>
    </xdr:pic>
    <xdr:clientData/>
  </xdr:twoCellAnchor>
  <xdr:twoCellAnchor editAs="oneCell">
    <xdr:from>
      <xdr:col>1</xdr:col>
      <xdr:colOff>0</xdr:colOff>
      <xdr:row>1</xdr:row>
      <xdr:rowOff>0</xdr:rowOff>
    </xdr:from>
    <xdr:to>
      <xdr:col>1</xdr:col>
      <xdr:colOff>1043472</xdr:colOff>
      <xdr:row>5</xdr:row>
      <xdr:rowOff>73139</xdr:rowOff>
    </xdr:to>
    <xdr:pic>
      <xdr:nvPicPr>
        <xdr:cNvPr id="3" name="Picture 2" descr="Logo, company name&#10;&#10;Description automatically generated">
          <a:extLst>
            <a:ext uri="{FF2B5EF4-FFF2-40B4-BE49-F238E27FC236}">
              <a16:creationId xmlns:a16="http://schemas.microsoft.com/office/drawing/2014/main" id="{6E94C9B8-4A6F-47B3-82C5-F53A6DE66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100" y="184150"/>
          <a:ext cx="1043472" cy="8065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94F9DDBA-B745-4403-B986-7E88A0981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100" y="184150"/>
          <a:ext cx="1043472" cy="7938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3F26A97B-2BC4-45B5-8B74-203289B4A4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143" y="190500"/>
          <a:ext cx="1044720" cy="8192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1041545</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4A13A3A-5061-4C8E-B6F1-8D3A3CF94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856745C-3CF2-4251-B68D-559DD5A9D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twoCellAnchor editAs="oneCell">
    <xdr:from>
      <xdr:col>1</xdr:col>
      <xdr:colOff>0</xdr:colOff>
      <xdr:row>1</xdr:row>
      <xdr:rowOff>0</xdr:rowOff>
    </xdr:from>
    <xdr:to>
      <xdr:col>1</xdr:col>
      <xdr:colOff>1044720</xdr:colOff>
      <xdr:row>5</xdr:row>
      <xdr:rowOff>57264</xdr:rowOff>
    </xdr:to>
    <xdr:pic>
      <xdr:nvPicPr>
        <xdr:cNvPr id="3" name="Picture 2" descr="Logo, company name&#10;&#10;Description automatically generated">
          <a:extLst>
            <a:ext uri="{FF2B5EF4-FFF2-40B4-BE49-F238E27FC236}">
              <a16:creationId xmlns:a16="http://schemas.microsoft.com/office/drawing/2014/main" id="{CF463BA9-2F62-4B0D-BE2D-27B5CD62C3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44720" cy="819264"/>
        </a:xfrm>
        <a:prstGeom prst="rect">
          <a:avLst/>
        </a:prstGeom>
      </xdr:spPr>
    </xdr:pic>
    <xdr:clientData/>
  </xdr:twoCellAnchor>
  <xdr:twoCellAnchor editAs="oneCell">
    <xdr:from>
      <xdr:col>1</xdr:col>
      <xdr:colOff>0</xdr:colOff>
      <xdr:row>1</xdr:row>
      <xdr:rowOff>0</xdr:rowOff>
    </xdr:from>
    <xdr:to>
      <xdr:col>1</xdr:col>
      <xdr:colOff>1044720</xdr:colOff>
      <xdr:row>5</xdr:row>
      <xdr:rowOff>57264</xdr:rowOff>
    </xdr:to>
    <xdr:pic>
      <xdr:nvPicPr>
        <xdr:cNvPr id="6" name="Picture 5" descr="Logo, company name&#10;&#10;Description automatically generated">
          <a:extLst>
            <a:ext uri="{FF2B5EF4-FFF2-40B4-BE49-F238E27FC236}">
              <a16:creationId xmlns:a16="http://schemas.microsoft.com/office/drawing/2014/main" id="{ECA35E9D-8FA9-489A-AC0A-54E437673B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44720" cy="81926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47488</xdr:colOff>
      <xdr:row>1</xdr:row>
      <xdr:rowOff>37240</xdr:rowOff>
    </xdr:from>
    <xdr:to>
      <xdr:col>1</xdr:col>
      <xdr:colOff>1006758</xdr:colOff>
      <xdr:row>5</xdr:row>
      <xdr:rowOff>77175</xdr:rowOff>
    </xdr:to>
    <xdr:pic>
      <xdr:nvPicPr>
        <xdr:cNvPr id="2" name="Picture 1" descr="Logo, company name&#10;&#10;Description automatically generated">
          <a:extLst>
            <a:ext uri="{FF2B5EF4-FFF2-40B4-BE49-F238E27FC236}">
              <a16:creationId xmlns:a16="http://schemas.microsoft.com/office/drawing/2014/main" id="{4F9C9A05-72F8-4DB9-9E71-B139437AF7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188" y="227740"/>
          <a:ext cx="952920" cy="7447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1</xdr:row>
      <xdr:rowOff>0</xdr:rowOff>
    </xdr:from>
    <xdr:ext cx="1040297" cy="771639"/>
    <xdr:pic>
      <xdr:nvPicPr>
        <xdr:cNvPr id="2" name="Picture 1" descr="Logo, company name&#10;&#10;Description automatically generated">
          <a:extLst>
            <a:ext uri="{FF2B5EF4-FFF2-40B4-BE49-F238E27FC236}">
              <a16:creationId xmlns:a16="http://schemas.microsoft.com/office/drawing/2014/main" id="{4BA5DBC1-78BE-4569-B49B-745F060B38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90500"/>
          <a:ext cx="1040297" cy="771639"/>
        </a:xfrm>
        <a:prstGeom prst="rect">
          <a:avLst/>
        </a:prstGeom>
      </xdr:spPr>
    </xdr:pic>
    <xdr:clientData/>
  </xdr:oneCellAnchor>
  <xdr:twoCellAnchor>
    <xdr:from>
      <xdr:col>12</xdr:col>
      <xdr:colOff>0</xdr:colOff>
      <xdr:row>34</xdr:row>
      <xdr:rowOff>4403</xdr:rowOff>
    </xdr:from>
    <xdr:to>
      <xdr:col>23</xdr:col>
      <xdr:colOff>583406</xdr:colOff>
      <xdr:row>57</xdr:row>
      <xdr:rowOff>141144</xdr:rowOff>
    </xdr:to>
    <xdr:graphicFrame macro="">
      <xdr:nvGraphicFramePr>
        <xdr:cNvPr id="3" name="Chart 2">
          <a:extLst>
            <a:ext uri="{FF2B5EF4-FFF2-40B4-BE49-F238E27FC236}">
              <a16:creationId xmlns:a16="http://schemas.microsoft.com/office/drawing/2014/main" id="{A8E67010-7A69-49B9-B39E-4EF11B94667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7</xdr:row>
      <xdr:rowOff>107156</xdr:rowOff>
    </xdr:from>
    <xdr:to>
      <xdr:col>24</xdr:col>
      <xdr:colOff>795</xdr:colOff>
      <xdr:row>28</xdr:row>
      <xdr:rowOff>179695</xdr:rowOff>
    </xdr:to>
    <xdr:graphicFrame macro="">
      <xdr:nvGraphicFramePr>
        <xdr:cNvPr id="5" name="Chart 4">
          <a:extLst>
            <a:ext uri="{FF2B5EF4-FFF2-40B4-BE49-F238E27FC236}">
              <a16:creationId xmlns:a16="http://schemas.microsoft.com/office/drawing/2014/main" id="{780BC256-8668-4761-BBB6-4DE9F56E5BA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6</xdr:row>
      <xdr:rowOff>114</xdr:rowOff>
    </xdr:to>
    <xdr:pic>
      <xdr:nvPicPr>
        <xdr:cNvPr id="2" name="Picture 1" descr="Logo, company name&#10;&#10;Description automatically generated">
          <a:extLst>
            <a:ext uri="{FF2B5EF4-FFF2-40B4-BE49-F238E27FC236}">
              <a16:creationId xmlns:a16="http://schemas.microsoft.com/office/drawing/2014/main" id="{7866F686-94C7-4A7D-AA06-6C26621DDC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313" y="226219"/>
          <a:ext cx="1038370" cy="8192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ED23C40-BAE2-49CB-B580-98F224BE1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0297" cy="819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1035195</xdr:colOff>
      <xdr:row>5</xdr:row>
      <xdr:rowOff>57264</xdr:rowOff>
    </xdr:to>
    <xdr:pic>
      <xdr:nvPicPr>
        <xdr:cNvPr id="2" name="Picture 1" descr="Logo, company name&#10;&#10;Description automatically generated">
          <a:extLst>
            <a:ext uri="{FF2B5EF4-FFF2-40B4-BE49-F238E27FC236}">
              <a16:creationId xmlns:a16="http://schemas.microsoft.com/office/drawing/2014/main" id="{335DF379-5276-4712-873C-DAB21C48E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47FF4FA-28AA-43ED-91C1-6E45613A6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91D131AE-8052-4694-9424-C8049DCE1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1035195</xdr:colOff>
      <xdr:row>6</xdr:row>
      <xdr:rowOff>114</xdr:rowOff>
    </xdr:to>
    <xdr:pic>
      <xdr:nvPicPr>
        <xdr:cNvPr id="2" name="Picture 1" descr="Logo, company name&#10;&#10;Description automatically generated">
          <a:extLst>
            <a:ext uri="{FF2B5EF4-FFF2-40B4-BE49-F238E27FC236}">
              <a16:creationId xmlns:a16="http://schemas.microsoft.com/office/drawing/2014/main" id="{9ED6A5DE-8724-4E11-B5A5-BD7904FF2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228600"/>
          <a:ext cx="1038370" cy="8002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1037122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FE60955E-7F9C-43A7-B5D7-E9DB3F7B52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7219" y="190500"/>
          <a:ext cx="1038370" cy="8192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44564</xdr:rowOff>
    </xdr:to>
    <xdr:pic>
      <xdr:nvPicPr>
        <xdr:cNvPr id="2" name="Picture 1" descr="Logo, company name&#10;&#10;Description automatically generated">
          <a:extLst>
            <a:ext uri="{FF2B5EF4-FFF2-40B4-BE49-F238E27FC236}">
              <a16:creationId xmlns:a16="http://schemas.microsoft.com/office/drawing/2014/main" id="{D047EFA3-3132-45CF-A0D6-13370E5924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0297" cy="8065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54089</xdr:rowOff>
    </xdr:to>
    <xdr:pic>
      <xdr:nvPicPr>
        <xdr:cNvPr id="2" name="Picture 1" descr="Logo, company name&#10;&#10;Description automatically generated">
          <a:extLst>
            <a:ext uri="{FF2B5EF4-FFF2-40B4-BE49-F238E27FC236}">
              <a16:creationId xmlns:a16="http://schemas.microsoft.com/office/drawing/2014/main" id="{CE5F7691-2306-4A23-B219-B7DDAA019E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37122" cy="8065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8" Type="http://schemas.openxmlformats.org/officeDocument/2006/relationships/hyperlink" Target="https://www.iluka.com/about-iluka/governance" TargetMode="External"/><Relationship Id="rId13" Type="http://schemas.openxmlformats.org/officeDocument/2006/relationships/hyperlink" Target="https://www.iluka.com/about-iluka/governance" TargetMode="External"/><Relationship Id="rId18" Type="http://schemas.openxmlformats.org/officeDocument/2006/relationships/hyperlink" Target="https://www.iluka.com/about-iluka/governance" TargetMode="External"/><Relationship Id="rId26" Type="http://schemas.openxmlformats.org/officeDocument/2006/relationships/hyperlink" Target="https://www.iluka.com/sustainability/transparency-hub" TargetMode="External"/><Relationship Id="rId3" Type="http://schemas.openxmlformats.org/officeDocument/2006/relationships/hyperlink" Target="https://www.iluka.com/sustainability/transparency-hub" TargetMode="External"/><Relationship Id="rId21" Type="http://schemas.openxmlformats.org/officeDocument/2006/relationships/hyperlink" Target="https://www.iluka.com/about-iluka/governance" TargetMode="External"/><Relationship Id="rId7" Type="http://schemas.openxmlformats.org/officeDocument/2006/relationships/hyperlink" Target="https://www.iluka.com/about-iluka/governance" TargetMode="External"/><Relationship Id="rId12" Type="http://schemas.openxmlformats.org/officeDocument/2006/relationships/hyperlink" Target="https://www.iluka.com/about-iluka/governance" TargetMode="External"/><Relationship Id="rId17" Type="http://schemas.openxmlformats.org/officeDocument/2006/relationships/hyperlink" Target="https://www.iluka.com/about-iluka/governance" TargetMode="External"/><Relationship Id="rId25" Type="http://schemas.openxmlformats.org/officeDocument/2006/relationships/hyperlink" Target="https://www.iluka.com/about-iluka/governance" TargetMode="External"/><Relationship Id="rId2" Type="http://schemas.openxmlformats.org/officeDocument/2006/relationships/hyperlink" Target="https://www.iluka.com/sustainability/transparency-hub" TargetMode="External"/><Relationship Id="rId16" Type="http://schemas.openxmlformats.org/officeDocument/2006/relationships/hyperlink" Target="https://www.iluka.com/about-iluka/governance" TargetMode="External"/><Relationship Id="rId20" Type="http://schemas.openxmlformats.org/officeDocument/2006/relationships/hyperlink" Target="https://www.iluka.com/about-iluka/governance" TargetMode="External"/><Relationship Id="rId29" Type="http://schemas.openxmlformats.org/officeDocument/2006/relationships/drawing" Target="../drawings/drawing21.xml"/><Relationship Id="rId1" Type="http://schemas.openxmlformats.org/officeDocument/2006/relationships/hyperlink" Target="https://www.iluka.com/sustainability/transparency-hub" TargetMode="External"/><Relationship Id="rId6" Type="http://schemas.openxmlformats.org/officeDocument/2006/relationships/hyperlink" Target="https://www.iluka.com/investors-media/asx-releases" TargetMode="External"/><Relationship Id="rId11" Type="http://schemas.openxmlformats.org/officeDocument/2006/relationships/hyperlink" Target="https://www.iluka.com/about-iluka/governance" TargetMode="External"/><Relationship Id="rId24" Type="http://schemas.openxmlformats.org/officeDocument/2006/relationships/hyperlink" Target="https://www.iluka.com/about-iluka/governance" TargetMode="External"/><Relationship Id="rId5" Type="http://schemas.openxmlformats.org/officeDocument/2006/relationships/hyperlink" Target="https://www.iluka.com/investors-media/asx-releases" TargetMode="External"/><Relationship Id="rId15" Type="http://schemas.openxmlformats.org/officeDocument/2006/relationships/hyperlink" Target="https://www.iluka.com/about-iluka/governance" TargetMode="External"/><Relationship Id="rId23" Type="http://schemas.openxmlformats.org/officeDocument/2006/relationships/hyperlink" Target="https://www.iluka.com/about-iluka/governance" TargetMode="External"/><Relationship Id="rId28" Type="http://schemas.openxmlformats.org/officeDocument/2006/relationships/printerSettings" Target="../printerSettings/printerSettings20.bin"/><Relationship Id="rId10" Type="http://schemas.openxmlformats.org/officeDocument/2006/relationships/hyperlink" Target="https://www.iluka.com/about-iluka/governance" TargetMode="External"/><Relationship Id="rId19" Type="http://schemas.openxmlformats.org/officeDocument/2006/relationships/hyperlink" Target="https://www.iluka.com/about-iluka/governance" TargetMode="External"/><Relationship Id="rId4" Type="http://schemas.openxmlformats.org/officeDocument/2006/relationships/hyperlink" Target="https://www.iluka.com/investors-media/asx-releases" TargetMode="External"/><Relationship Id="rId9" Type="http://schemas.openxmlformats.org/officeDocument/2006/relationships/hyperlink" Target="https://www.iluka.com/about-iluka/governance" TargetMode="External"/><Relationship Id="rId14" Type="http://schemas.openxmlformats.org/officeDocument/2006/relationships/hyperlink" Target="https://www.iluka.com/about-iluka/governance" TargetMode="External"/><Relationship Id="rId22" Type="http://schemas.openxmlformats.org/officeDocument/2006/relationships/hyperlink" Target="https://www.iluka.com/about-iluka/governance" TargetMode="External"/><Relationship Id="rId27" Type="http://schemas.openxmlformats.org/officeDocument/2006/relationships/hyperlink" Target="https://www.iluka.com/sustainability/transparency-hub"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ilukaresources.stoplinereport.com/" TargetMode="External"/><Relationship Id="rId2" Type="http://schemas.openxmlformats.org/officeDocument/2006/relationships/hyperlink" Target="https://www.iluka.com/about-iluka/governance" TargetMode="External"/><Relationship Id="rId1" Type="http://schemas.openxmlformats.org/officeDocument/2006/relationships/hyperlink" Target="https://www.iluka.com/contact-us" TargetMode="External"/><Relationship Id="rId5" Type="http://schemas.openxmlformats.org/officeDocument/2006/relationships/drawing" Target="../drawings/drawing22.xml"/><Relationship Id="rId4" Type="http://schemas.openxmlformats.org/officeDocument/2006/relationships/hyperlink" Target="mailto:communities.support@iluka.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7C4A8-76EC-4973-8E6E-0C6B50BC0F44}">
  <dimension ref="A1"/>
  <sheetViews>
    <sheetView tabSelected="1" zoomScale="70" zoomScaleNormal="70" workbookViewId="0">
      <selection activeCell="Y10" sqref="Y10"/>
    </sheetView>
  </sheetViews>
  <sheetFormatPr defaultRowHeight="15"/>
  <sheetData/>
  <sheetProtection algorithmName="SHA-512" hashValue="ApvTWdUb3XHJN60z2YSZEr9HVburPhktizi7ywwcAPepAwThAHoypF6tAfnFLYSbMTC/2mQwdaKmzP8tXkzUNQ==" saltValue="UYSzHUQnDPKeKXWs5OMDBg==" spinCount="100000" sheet="1" objects="1" scenarios="1" sort="0" autoFilter="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14B14-83D2-4B3A-9007-1E690099E3D1}">
  <sheetPr codeName="Sheet10">
    <pageSetUpPr fitToPage="1"/>
  </sheetPr>
  <dimension ref="B2:F32"/>
  <sheetViews>
    <sheetView topLeftCell="A21" zoomScale="70" zoomScaleNormal="70" workbookViewId="0">
      <selection activeCell="A31" sqref="A31"/>
    </sheetView>
  </sheetViews>
  <sheetFormatPr defaultColWidth="9.140625" defaultRowHeight="14.25"/>
  <cols>
    <col min="1" max="1" width="5.140625" style="6" customWidth="1"/>
    <col min="2" max="2" width="31.42578125" style="7" customWidth="1"/>
    <col min="3" max="4" width="142.42578125" style="7" customWidth="1"/>
    <col min="5" max="5" width="117.42578125" style="69" customWidth="1"/>
    <col min="6" max="6" width="30" style="6" customWidth="1"/>
    <col min="7" max="16384" width="9.140625" style="6"/>
  </cols>
  <sheetData>
    <row r="2" spans="2:6" ht="15">
      <c r="D2" s="5" t="s">
        <v>0</v>
      </c>
      <c r="F2" s="5"/>
    </row>
    <row r="3" spans="2:6" ht="15">
      <c r="D3" s="85" t="s">
        <v>3</v>
      </c>
      <c r="F3" s="85"/>
    </row>
    <row r="7" spans="2:6" ht="15">
      <c r="D7" s="68"/>
    </row>
    <row r="8" spans="2:6" s="9" customFormat="1" ht="21" customHeight="1">
      <c r="B8" s="718" t="s">
        <v>164</v>
      </c>
      <c r="C8" s="718"/>
      <c r="D8" s="231"/>
      <c r="E8" s="529"/>
    </row>
    <row r="9" spans="2:6" s="9" customFormat="1" ht="16.5" customHeight="1">
      <c r="B9" s="10"/>
      <c r="C9" s="10"/>
      <c r="D9" s="232"/>
      <c r="E9" s="529"/>
    </row>
    <row r="10" spans="2:6" s="9" customFormat="1" ht="16.5" customHeight="1">
      <c r="B10" s="724" t="s">
        <v>165</v>
      </c>
      <c r="C10" s="717"/>
      <c r="D10" s="233"/>
      <c r="E10" s="99"/>
    </row>
    <row r="11" spans="2:6" s="9" customFormat="1" ht="16.5" customHeight="1">
      <c r="B11" s="717"/>
      <c r="C11" s="717"/>
      <c r="D11" s="531"/>
      <c r="E11" s="529"/>
    </row>
    <row r="12" spans="2:6" s="9" customFormat="1" ht="37.5" customHeight="1">
      <c r="B12" s="717"/>
      <c r="C12" s="717"/>
      <c r="D12" s="531"/>
      <c r="E12" s="99"/>
    </row>
    <row r="13" spans="2:6" s="8" customFormat="1" ht="15">
      <c r="B13" s="13"/>
      <c r="C13" s="14"/>
      <c r="D13" s="243"/>
      <c r="E13" s="15"/>
    </row>
    <row r="14" spans="2:6" s="8" customFormat="1" ht="54.75" customHeight="1">
      <c r="B14" s="75" t="s">
        <v>166</v>
      </c>
      <c r="C14" s="75" t="s">
        <v>167</v>
      </c>
      <c r="D14" s="74" t="s">
        <v>168</v>
      </c>
      <c r="E14" s="240"/>
    </row>
    <row r="15" spans="2:6" s="8" customFormat="1" ht="90" customHeight="1">
      <c r="B15" s="530" t="s">
        <v>169</v>
      </c>
      <c r="C15" s="70" t="s">
        <v>170</v>
      </c>
      <c r="D15" s="445" t="s">
        <v>171</v>
      </c>
      <c r="E15" s="530"/>
    </row>
    <row r="16" spans="2:6" s="8" customFormat="1" ht="62.25" customHeight="1">
      <c r="B16" s="539" t="s">
        <v>172</v>
      </c>
      <c r="C16" s="296" t="s">
        <v>173</v>
      </c>
      <c r="D16" s="295" t="s">
        <v>174</v>
      </c>
      <c r="E16" s="241"/>
    </row>
    <row r="17" spans="2:6" s="8" customFormat="1" ht="72.75" customHeight="1">
      <c r="B17" s="540" t="s">
        <v>175</v>
      </c>
      <c r="C17" s="23" t="s">
        <v>176</v>
      </c>
      <c r="D17" s="445" t="s">
        <v>177</v>
      </c>
      <c r="E17" s="241"/>
    </row>
    <row r="18" spans="2:6" s="8" customFormat="1" ht="72.75" customHeight="1">
      <c r="B18" s="539" t="s">
        <v>178</v>
      </c>
      <c r="C18" s="34" t="s">
        <v>179</v>
      </c>
      <c r="D18" s="295" t="s">
        <v>180</v>
      </c>
      <c r="E18" s="530"/>
    </row>
    <row r="19" spans="2:6" s="8" customFormat="1" ht="72.75" customHeight="1">
      <c r="B19" s="540" t="s">
        <v>181</v>
      </c>
      <c r="C19" s="23" t="s">
        <v>182</v>
      </c>
      <c r="D19" s="445" t="s">
        <v>183</v>
      </c>
      <c r="E19" s="529"/>
    </row>
    <row r="20" spans="2:6" s="8" customFormat="1" ht="62.25" customHeight="1">
      <c r="B20" s="539" t="s">
        <v>184</v>
      </c>
      <c r="C20" s="34" t="s">
        <v>185</v>
      </c>
      <c r="D20" s="295" t="s">
        <v>186</v>
      </c>
      <c r="E20" s="530"/>
    </row>
    <row r="21" spans="2:6" s="8" customFormat="1" ht="63.75" customHeight="1">
      <c r="B21" s="540" t="s">
        <v>187</v>
      </c>
      <c r="C21" s="23" t="s">
        <v>188</v>
      </c>
      <c r="D21" s="445" t="s">
        <v>189</v>
      </c>
      <c r="E21" s="241"/>
      <c r="F21" s="242"/>
    </row>
    <row r="22" spans="2:6" s="8" customFormat="1" ht="76.5" customHeight="1">
      <c r="B22" s="539" t="s">
        <v>190</v>
      </c>
      <c r="C22" s="34" t="s">
        <v>191</v>
      </c>
      <c r="D22" s="295" t="s">
        <v>192</v>
      </c>
      <c r="E22" s="530"/>
    </row>
    <row r="23" spans="2:6" s="8" customFormat="1" ht="62.25" customHeight="1">
      <c r="B23" s="540" t="s">
        <v>193</v>
      </c>
      <c r="C23" s="23" t="s">
        <v>194</v>
      </c>
      <c r="D23" s="445" t="s">
        <v>195</v>
      </c>
      <c r="E23" s="530"/>
    </row>
    <row r="24" spans="2:6" s="8" customFormat="1" ht="62.25" customHeight="1">
      <c r="B24" s="539" t="s">
        <v>196</v>
      </c>
      <c r="C24" s="34" t="s">
        <v>197</v>
      </c>
      <c r="D24" s="295" t="s">
        <v>198</v>
      </c>
      <c r="E24" s="530"/>
    </row>
    <row r="25" spans="2:6" s="8" customFormat="1" ht="62.25" customHeight="1">
      <c r="B25" s="540" t="s">
        <v>199</v>
      </c>
      <c r="C25" s="23" t="s">
        <v>200</v>
      </c>
      <c r="D25" s="445" t="s">
        <v>201</v>
      </c>
      <c r="E25" s="530"/>
    </row>
    <row r="26" spans="2:6" s="8" customFormat="1" ht="67.5" customHeight="1">
      <c r="B26" s="539" t="s">
        <v>202</v>
      </c>
      <c r="C26" s="34" t="s">
        <v>203</v>
      </c>
      <c r="D26" s="295" t="s">
        <v>204</v>
      </c>
      <c r="E26" s="530"/>
    </row>
    <row r="27" spans="2:6" s="8" customFormat="1" ht="64.5" customHeight="1">
      <c r="B27" s="34" t="s">
        <v>205</v>
      </c>
      <c r="C27" s="34" t="s">
        <v>206</v>
      </c>
      <c r="D27" s="295" t="s">
        <v>207</v>
      </c>
      <c r="E27" s="530"/>
    </row>
    <row r="28" spans="2:6" s="8" customFormat="1" ht="64.5" customHeight="1">
      <c r="B28" s="540" t="s">
        <v>208</v>
      </c>
      <c r="C28" s="23" t="s">
        <v>209</v>
      </c>
      <c r="D28" s="445" t="s">
        <v>210</v>
      </c>
      <c r="E28" s="529"/>
    </row>
    <row r="29" spans="2:6" s="8" customFormat="1" ht="64.5" customHeight="1">
      <c r="B29" s="539" t="s">
        <v>211</v>
      </c>
      <c r="C29" s="34" t="s">
        <v>212</v>
      </c>
      <c r="D29" s="295" t="s">
        <v>213</v>
      </c>
      <c r="E29" s="530"/>
    </row>
    <row r="30" spans="2:6" s="8" customFormat="1" ht="64.5" customHeight="1">
      <c r="B30" s="34" t="s">
        <v>214</v>
      </c>
      <c r="C30" s="34" t="s">
        <v>215</v>
      </c>
      <c r="D30" s="295" t="s">
        <v>216</v>
      </c>
      <c r="E30" s="530"/>
    </row>
    <row r="31" spans="2:6" s="8" customFormat="1" ht="64.5" customHeight="1">
      <c r="B31" s="34" t="s">
        <v>217</v>
      </c>
      <c r="C31" s="34" t="s">
        <v>218</v>
      </c>
      <c r="D31" s="295" t="s">
        <v>219</v>
      </c>
      <c r="E31" s="530"/>
    </row>
    <row r="32" spans="2:6" s="8" customFormat="1" ht="15">
      <c r="B32" s="13"/>
      <c r="C32" s="13"/>
      <c r="D32" s="13"/>
      <c r="E32" s="529"/>
    </row>
  </sheetData>
  <sheetProtection algorithmName="SHA-512" hashValue="CCKDKhe6gRLwjSxa/RyUpE92USbdduq+hhe6E+5p6fz0tqOBOn3qbmXw9oQZeG1Jce4rlnEAWDedplvYCFXfMw==" saltValue="h5EdXdEQE7aOJn+D/hlWhA==" spinCount="100000" sheet="1" objects="1" scenarios="1" sort="0" autoFilter="0"/>
  <mergeCells count="2">
    <mergeCell ref="B8:C8"/>
    <mergeCell ref="B10:C12"/>
  </mergeCells>
  <phoneticPr fontId="25" type="noConversion"/>
  <hyperlinks>
    <hyperlink ref="D3" location="Contents!A1" display="CONTENTS TAB" xr:uid="{B341EC7F-3AAD-4975-8D0C-64557C27DC31}"/>
  </hyperlinks>
  <pageMargins left="0.7" right="0.7" top="0.75" bottom="0.75" header="0.3" footer="0.3"/>
  <pageSetup paperSize="8"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422FD-7D38-4439-B692-809049453C89}">
  <sheetPr codeName="Sheet11">
    <tabColor theme="4"/>
    <pageSetUpPr fitToPage="1"/>
  </sheetPr>
  <dimension ref="B2:D17"/>
  <sheetViews>
    <sheetView zoomScale="70" zoomScaleNormal="70" workbookViewId="0">
      <selection activeCell="C9" sqref="C9"/>
    </sheetView>
  </sheetViews>
  <sheetFormatPr defaultColWidth="9.140625" defaultRowHeight="15"/>
  <cols>
    <col min="1" max="1" width="4" style="1" customWidth="1"/>
    <col min="2" max="2" width="92" style="1" customWidth="1"/>
    <col min="3" max="3" width="64.140625" style="1" customWidth="1"/>
    <col min="4" max="4" width="28.140625" style="1" customWidth="1"/>
    <col min="5" max="16384" width="9.140625" style="1"/>
  </cols>
  <sheetData>
    <row r="2" spans="2:4">
      <c r="C2" s="5" t="s">
        <v>0</v>
      </c>
      <c r="D2" s="5"/>
    </row>
    <row r="3" spans="2:4">
      <c r="C3" s="85" t="s">
        <v>3</v>
      </c>
      <c r="D3" s="85"/>
    </row>
    <row r="6" spans="2:4">
      <c r="C6" s="68"/>
    </row>
    <row r="7" spans="2:4">
      <c r="C7" s="57"/>
    </row>
    <row r="8" spans="2:4" s="20" customFormat="1" ht="15.75">
      <c r="B8" s="19" t="s">
        <v>21</v>
      </c>
      <c r="C8" s="19" t="s">
        <v>19</v>
      </c>
    </row>
    <row r="9" spans="2:4">
      <c r="B9" s="1" t="s">
        <v>22</v>
      </c>
      <c r="C9" s="84" t="s">
        <v>22</v>
      </c>
    </row>
    <row r="10" spans="2:4">
      <c r="B10" s="1" t="s">
        <v>23</v>
      </c>
      <c r="C10" s="84" t="s">
        <v>23</v>
      </c>
    </row>
    <row r="11" spans="2:4">
      <c r="B11" s="1" t="s">
        <v>24</v>
      </c>
      <c r="C11" s="84" t="s">
        <v>25</v>
      </c>
    </row>
    <row r="12" spans="2:4">
      <c r="B12" s="1" t="s">
        <v>220</v>
      </c>
      <c r="C12" s="84" t="s">
        <v>221</v>
      </c>
    </row>
    <row r="13" spans="2:4">
      <c r="B13" s="1" t="s">
        <v>222</v>
      </c>
      <c r="C13" s="84" t="s">
        <v>223</v>
      </c>
    </row>
    <row r="14" spans="2:4">
      <c r="B14" s="1" t="s">
        <v>29</v>
      </c>
      <c r="C14" s="84" t="s">
        <v>29</v>
      </c>
    </row>
    <row r="15" spans="2:4">
      <c r="B15" s="1" t="s">
        <v>30</v>
      </c>
      <c r="C15" s="84" t="s">
        <v>30</v>
      </c>
    </row>
    <row r="16" spans="2:4">
      <c r="B16" s="1" t="s">
        <v>31</v>
      </c>
      <c r="C16" s="84" t="s">
        <v>31</v>
      </c>
    </row>
    <row r="17" spans="2:3">
      <c r="B17" s="1" t="s">
        <v>32</v>
      </c>
      <c r="C17" s="84" t="s">
        <v>33</v>
      </c>
    </row>
  </sheetData>
  <sheetProtection algorithmName="SHA-512" hashValue="ONKHgkPfp4uqJvPod/KCd/UfBf6MbGx2X/7GPBGZ2utXOPYSc4OZnREX50CmR8vazV40mtGK1R7vvfN/rzd5xg==" saltValue="pYyK+WLItqirfbXEDTqOkQ==" spinCount="100000" sheet="1" objects="1" scenarios="1" sort="0" autoFilter="0"/>
  <phoneticPr fontId="25" type="noConversion"/>
  <hyperlinks>
    <hyperlink ref="C9" location="'Health and safety'!A1" display="Health and safety" xr:uid="{CEDF6D63-E323-48D2-B79B-0AE809AF2D22}"/>
    <hyperlink ref="C10" location="People!A1" display="People" xr:uid="{F2F0007C-56CD-4FC3-9AE6-2BB6756EEA80}"/>
    <hyperlink ref="C12" location="'Social and economic'!A1" display="Social and economic" xr:uid="{365BB467-9CCC-47A0-B7F2-14467B0561E2}"/>
    <hyperlink ref="C13" location="'Biodiversity and closure'!A1" display="Biodiversity and closure" xr:uid="{95913D73-D9AF-4025-877B-47D819D3526E}"/>
    <hyperlink ref="C14" location="'Energy and emissions '!A1" display="Energy and emissions" xr:uid="{D6472D37-28B6-4567-82ED-77E0CF4F85BE}"/>
    <hyperlink ref="C15" location="'Water '!A1" display="Water management" xr:uid="{3D402EC8-D0A8-4A20-B2F5-1EFF21E0FDF0}"/>
    <hyperlink ref="C17" location="'Tailings facilities'!A1" display="Tailings facilities" xr:uid="{87598479-A5A8-45BF-A28A-A07EA94456E5}"/>
    <hyperlink ref="C11" location="'Conduct and compliance'!A1" display="Conduct and compliance" xr:uid="{D9FF05B4-2594-46DC-9638-ED5EED857668}"/>
    <hyperlink ref="C3" location="Contents!A1" display="CONTENTS TAB" xr:uid="{7E3AB932-0625-45A6-821A-CB828C3FF81A}"/>
    <hyperlink ref="C16" location="Waste!A1" display="Waste management" xr:uid="{724CB55C-19A2-4237-823A-4FABA877CCBD}"/>
  </hyperlinks>
  <pageMargins left="0.7" right="0.7" top="0.75" bottom="0.75" header="0.3" footer="0.3"/>
  <pageSetup paperSize="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1AA68-B9BE-415A-B02A-ED8ADCE9E55D}">
  <sheetPr codeName="Sheet13">
    <pageSetUpPr fitToPage="1"/>
  </sheetPr>
  <dimension ref="B2:P71"/>
  <sheetViews>
    <sheetView zoomScale="70" zoomScaleNormal="70" workbookViewId="0">
      <selection activeCell="B64" sqref="B64:F64"/>
    </sheetView>
  </sheetViews>
  <sheetFormatPr defaultColWidth="9.140625" defaultRowHeight="15"/>
  <cols>
    <col min="1" max="1" width="4.140625" style="117" customWidth="1"/>
    <col min="2" max="2" width="134.85546875" style="117" customWidth="1"/>
    <col min="3" max="3" width="12.5703125" style="117" customWidth="1"/>
    <col min="4" max="4" width="12.42578125" style="117" customWidth="1"/>
    <col min="5" max="5" width="10.85546875" style="117" customWidth="1"/>
    <col min="6" max="6" width="11.42578125" style="117" customWidth="1"/>
    <col min="7" max="7" width="13.140625" style="118" customWidth="1"/>
    <col min="8" max="8" width="12.5703125" style="118" customWidth="1"/>
    <col min="9" max="9" width="49.42578125" style="118" customWidth="1"/>
    <col min="10" max="10" width="10.42578125" style="117" customWidth="1"/>
    <col min="11" max="11" width="9.140625" style="117"/>
    <col min="12" max="12" width="9.140625" style="117" bestFit="1" customWidth="1"/>
    <col min="13" max="16384" width="9.140625" style="117"/>
  </cols>
  <sheetData>
    <row r="2" spans="2:16">
      <c r="F2" s="118"/>
      <c r="G2" s="119" t="s">
        <v>0</v>
      </c>
    </row>
    <row r="3" spans="2:16">
      <c r="F3" s="118"/>
      <c r="G3" s="120" t="s">
        <v>3</v>
      </c>
    </row>
    <row r="5" spans="2:16">
      <c r="J5" s="121"/>
    </row>
    <row r="8" spans="2:16" ht="21">
      <c r="B8" s="725" t="s">
        <v>224</v>
      </c>
      <c r="C8" s="725"/>
      <c r="D8" s="725"/>
      <c r="E8" s="725"/>
      <c r="F8" s="725"/>
      <c r="G8" s="153"/>
      <c r="H8" s="153"/>
      <c r="I8" s="153"/>
    </row>
    <row r="10" spans="2:16" ht="18.75">
      <c r="B10" s="122" t="s">
        <v>225</v>
      </c>
      <c r="C10" s="122"/>
      <c r="D10" s="122"/>
      <c r="E10" s="154"/>
      <c r="J10" s="118"/>
      <c r="K10" s="134"/>
      <c r="L10" s="118"/>
      <c r="M10" s="118"/>
      <c r="N10" s="305"/>
    </row>
    <row r="11" spans="2:16" ht="18.75">
      <c r="B11" s="154"/>
      <c r="C11" s="154"/>
      <c r="D11" s="154"/>
      <c r="E11" s="154"/>
      <c r="J11" s="118"/>
      <c r="K11" s="118"/>
      <c r="L11" s="118"/>
      <c r="M11" s="118"/>
      <c r="N11" s="41"/>
      <c r="O11" s="41"/>
      <c r="P11" s="121"/>
    </row>
    <row r="12" spans="2:16" ht="15.75">
      <c r="B12" s="123" t="s">
        <v>226</v>
      </c>
      <c r="C12" s="123">
        <v>2024</v>
      </c>
      <c r="D12" s="123">
        <v>2023</v>
      </c>
      <c r="E12" s="123">
        <v>2022</v>
      </c>
      <c r="F12" s="131">
        <v>2021</v>
      </c>
      <c r="G12" s="131">
        <v>2020</v>
      </c>
      <c r="H12" s="306"/>
      <c r="I12" s="306"/>
      <c r="J12" s="155">
        <v>2018</v>
      </c>
      <c r="K12" s="155">
        <v>2017</v>
      </c>
      <c r="L12" s="118"/>
      <c r="M12" s="118"/>
      <c r="N12" s="41"/>
      <c r="O12" s="41"/>
      <c r="P12" s="121"/>
    </row>
    <row r="13" spans="2:16">
      <c r="B13" s="138" t="s">
        <v>227</v>
      </c>
      <c r="C13" s="316">
        <v>0</v>
      </c>
      <c r="D13" s="138">
        <v>0</v>
      </c>
      <c r="E13" s="138">
        <v>0</v>
      </c>
      <c r="F13" s="143">
        <v>0</v>
      </c>
      <c r="G13" s="142">
        <v>0</v>
      </c>
      <c r="H13" s="142"/>
      <c r="I13" s="142"/>
      <c r="J13" s="126"/>
      <c r="K13" s="134"/>
      <c r="L13" s="118"/>
      <c r="M13" s="118"/>
      <c r="N13" s="41"/>
      <c r="O13" s="41"/>
      <c r="P13" s="121"/>
    </row>
    <row r="14" spans="2:16">
      <c r="B14" s="138" t="s">
        <v>228</v>
      </c>
      <c r="C14" s="316">
        <v>0</v>
      </c>
      <c r="D14" s="138">
        <v>0</v>
      </c>
      <c r="E14" s="138">
        <v>0</v>
      </c>
      <c r="F14" s="141">
        <v>0</v>
      </c>
      <c r="G14" s="141">
        <v>0</v>
      </c>
      <c r="H14" s="142"/>
      <c r="I14" s="142"/>
      <c r="J14" s="126"/>
      <c r="K14" s="126"/>
      <c r="L14" s="118"/>
      <c r="M14" s="118"/>
      <c r="N14" s="41"/>
      <c r="O14" s="41"/>
      <c r="P14" s="121"/>
    </row>
    <row r="15" spans="2:16">
      <c r="B15" s="138" t="s">
        <v>229</v>
      </c>
      <c r="C15" s="316">
        <v>3.8</v>
      </c>
      <c r="D15" s="138">
        <v>2.4</v>
      </c>
      <c r="E15" s="138">
        <v>6.9</v>
      </c>
      <c r="F15" s="156">
        <v>5.0999999999999996</v>
      </c>
      <c r="G15" s="156">
        <v>4.5</v>
      </c>
      <c r="H15" s="307"/>
      <c r="I15" s="307"/>
      <c r="J15" s="126"/>
      <c r="K15" s="126"/>
      <c r="L15" s="118"/>
      <c r="M15" s="118"/>
      <c r="N15" s="41"/>
      <c r="O15" s="41"/>
      <c r="P15" s="121"/>
    </row>
    <row r="16" spans="2:16">
      <c r="B16" s="135" t="s">
        <v>230</v>
      </c>
      <c r="C16" s="316">
        <v>3.08</v>
      </c>
      <c r="D16" s="135">
        <v>2.1</v>
      </c>
      <c r="E16" s="135">
        <v>2.2999999999999998</v>
      </c>
      <c r="F16" s="157">
        <v>5.9</v>
      </c>
      <c r="G16" s="158">
        <v>4.2</v>
      </c>
      <c r="H16" s="307"/>
      <c r="I16" s="307"/>
      <c r="N16" s="41"/>
      <c r="O16" s="41"/>
      <c r="P16" s="121"/>
    </row>
    <row r="17" spans="2:15">
      <c r="B17" s="152" t="s">
        <v>231</v>
      </c>
      <c r="C17" s="316">
        <v>4.45</v>
      </c>
      <c r="D17" s="152">
        <v>2.6</v>
      </c>
      <c r="E17" s="152">
        <v>11.2</v>
      </c>
      <c r="F17" s="159">
        <v>4.4000000000000004</v>
      </c>
      <c r="G17" s="156">
        <v>4.7</v>
      </c>
      <c r="H17" s="307"/>
      <c r="I17" s="307"/>
    </row>
    <row r="18" spans="2:15">
      <c r="B18" s="135" t="s">
        <v>232</v>
      </c>
      <c r="C18" s="316">
        <v>16</v>
      </c>
      <c r="D18" s="135">
        <v>10</v>
      </c>
      <c r="E18" s="135">
        <v>25</v>
      </c>
      <c r="F18" s="160">
        <v>16</v>
      </c>
      <c r="G18" s="140">
        <v>15</v>
      </c>
      <c r="H18" s="140"/>
      <c r="I18" s="140"/>
    </row>
    <row r="19" spans="2:15">
      <c r="B19" s="152" t="s">
        <v>233</v>
      </c>
      <c r="C19" s="316">
        <v>2</v>
      </c>
      <c r="D19" s="314" t="s">
        <v>234</v>
      </c>
      <c r="E19" s="152">
        <v>8</v>
      </c>
      <c r="F19" s="161">
        <v>4</v>
      </c>
      <c r="G19" s="162">
        <v>3</v>
      </c>
      <c r="H19" s="140"/>
      <c r="I19" s="140"/>
    </row>
    <row r="20" spans="2:15">
      <c r="B20" s="152" t="s">
        <v>235</v>
      </c>
      <c r="C20" s="316">
        <v>0.5</v>
      </c>
      <c r="D20" s="152">
        <v>0.7</v>
      </c>
      <c r="E20" s="152">
        <v>2.2000000000000002</v>
      </c>
      <c r="F20" s="161">
        <v>1.3</v>
      </c>
      <c r="G20" s="162">
        <v>0.9</v>
      </c>
      <c r="H20" s="140"/>
      <c r="I20" s="140"/>
    </row>
    <row r="21" spans="2:15">
      <c r="B21" s="152" t="s">
        <v>236</v>
      </c>
      <c r="C21" s="316">
        <v>0</v>
      </c>
      <c r="D21" s="135">
        <v>0.5</v>
      </c>
      <c r="E21" s="164">
        <v>1.1000000000000001</v>
      </c>
      <c r="F21" s="164">
        <v>1.3</v>
      </c>
      <c r="G21" s="164">
        <v>0.6</v>
      </c>
      <c r="H21" s="164"/>
      <c r="I21" s="164"/>
    </row>
    <row r="22" spans="2:15">
      <c r="B22" s="152" t="s">
        <v>237</v>
      </c>
      <c r="C22" s="316">
        <v>0.9</v>
      </c>
      <c r="D22" s="152">
        <v>0.9</v>
      </c>
      <c r="E22" s="211">
        <v>3.2</v>
      </c>
      <c r="F22" s="211">
        <v>1.3</v>
      </c>
      <c r="G22" s="211">
        <v>1.2</v>
      </c>
      <c r="H22" s="164"/>
      <c r="I22" s="164"/>
    </row>
    <row r="23" spans="2:15">
      <c r="B23" s="135" t="s">
        <v>238</v>
      </c>
      <c r="C23" s="316">
        <v>14</v>
      </c>
      <c r="D23" s="135">
        <v>6</v>
      </c>
      <c r="E23" s="135">
        <v>17</v>
      </c>
      <c r="F23" s="160">
        <v>11</v>
      </c>
      <c r="G23" s="140">
        <v>8</v>
      </c>
      <c r="H23" s="140"/>
      <c r="I23" s="140"/>
      <c r="J23" s="163"/>
    </row>
    <row r="24" spans="2:15">
      <c r="B24" s="152" t="s">
        <v>239</v>
      </c>
      <c r="C24" s="316">
        <v>3.3</v>
      </c>
      <c r="D24" s="152">
        <v>1.4</v>
      </c>
      <c r="E24" s="152">
        <v>4.7</v>
      </c>
      <c r="F24" s="161">
        <v>3.5</v>
      </c>
      <c r="G24" s="162">
        <v>2.4</v>
      </c>
      <c r="H24" s="140"/>
      <c r="I24" s="140"/>
    </row>
    <row r="25" spans="2:15" ht="15.75" customHeight="1">
      <c r="B25" s="135" t="s">
        <v>240</v>
      </c>
      <c r="C25" s="316">
        <v>0</v>
      </c>
      <c r="D25" s="135">
        <v>1</v>
      </c>
      <c r="E25" s="135">
        <v>0</v>
      </c>
      <c r="F25" s="160">
        <v>1</v>
      </c>
      <c r="G25" s="140">
        <v>4</v>
      </c>
      <c r="H25" s="140"/>
      <c r="I25" s="140"/>
    </row>
    <row r="26" spans="2:15" ht="15.75" customHeight="1">
      <c r="B26" s="152" t="s">
        <v>241</v>
      </c>
      <c r="C26" s="316">
        <v>14</v>
      </c>
      <c r="D26" s="152">
        <v>15</v>
      </c>
      <c r="E26" s="152">
        <v>18</v>
      </c>
      <c r="F26" s="161">
        <v>22</v>
      </c>
      <c r="G26" s="162">
        <v>29</v>
      </c>
      <c r="H26" s="140"/>
      <c r="I26" s="140"/>
    </row>
    <row r="27" spans="2:15" ht="15.75" customHeight="1">
      <c r="B27" s="152" t="s">
        <v>242</v>
      </c>
      <c r="C27" s="316">
        <v>3.3</v>
      </c>
      <c r="D27" s="152">
        <v>3.6</v>
      </c>
      <c r="E27" s="213">
        <v>4.9000000000000004</v>
      </c>
      <c r="F27" s="212">
        <v>7</v>
      </c>
      <c r="G27" s="162">
        <v>8.6</v>
      </c>
      <c r="H27" s="140"/>
      <c r="I27" s="140"/>
      <c r="K27" s="121"/>
      <c r="L27" s="726"/>
      <c r="M27" s="726"/>
      <c r="N27" s="726"/>
      <c r="O27" s="726"/>
    </row>
    <row r="28" spans="2:15" ht="15.75" customHeight="1">
      <c r="B28" s="152" t="s">
        <v>243</v>
      </c>
      <c r="C28" s="316">
        <v>4.0999999999999996</v>
      </c>
      <c r="D28" s="135">
        <v>2.6</v>
      </c>
      <c r="E28" s="204">
        <v>2.8</v>
      </c>
      <c r="F28" s="204">
        <v>3.3</v>
      </c>
      <c r="G28" s="204">
        <v>4.8</v>
      </c>
      <c r="H28" s="204"/>
      <c r="I28" s="204"/>
      <c r="K28" s="121"/>
      <c r="L28" s="206"/>
      <c r="M28" s="206"/>
      <c r="N28" s="206"/>
      <c r="O28" s="206"/>
    </row>
    <row r="29" spans="2:15" ht="15.75" customHeight="1">
      <c r="B29" s="152" t="s">
        <v>244</v>
      </c>
      <c r="C29" s="316">
        <v>2.7</v>
      </c>
      <c r="D29" s="152">
        <v>4.4000000000000004</v>
      </c>
      <c r="E29" s="214">
        <v>6.9</v>
      </c>
      <c r="F29" s="214">
        <v>10.6</v>
      </c>
      <c r="G29" s="214">
        <v>12.4</v>
      </c>
      <c r="H29" s="204"/>
      <c r="I29" s="204"/>
      <c r="K29" s="121"/>
      <c r="L29" s="206"/>
      <c r="M29" s="206"/>
      <c r="N29" s="206"/>
      <c r="O29" s="206"/>
    </row>
    <row r="30" spans="2:15" ht="15.75" customHeight="1">
      <c r="B30" s="135" t="s">
        <v>245</v>
      </c>
      <c r="C30" s="316">
        <v>173</v>
      </c>
      <c r="D30" s="208" t="s">
        <v>246</v>
      </c>
      <c r="E30" s="208" t="s">
        <v>247</v>
      </c>
      <c r="F30" s="165">
        <v>8</v>
      </c>
      <c r="G30" s="166">
        <v>88</v>
      </c>
      <c r="H30" s="140"/>
      <c r="I30" s="140"/>
      <c r="L30" s="207"/>
      <c r="M30" s="207"/>
      <c r="N30" s="207"/>
      <c r="O30" s="207"/>
    </row>
    <row r="31" spans="2:15" ht="15.75" customHeight="1">
      <c r="B31" s="152" t="s">
        <v>248</v>
      </c>
      <c r="C31" s="316">
        <v>41.2</v>
      </c>
      <c r="D31" s="152">
        <v>43.3</v>
      </c>
      <c r="E31" s="152">
        <v>132.69999999999999</v>
      </c>
      <c r="F31" s="161">
        <v>2.6</v>
      </c>
      <c r="G31" s="167">
        <v>26.6</v>
      </c>
      <c r="H31" s="140"/>
      <c r="I31" s="140"/>
    </row>
    <row r="32" spans="2:15" ht="15.75" customHeight="1">
      <c r="B32" s="152" t="s">
        <v>249</v>
      </c>
      <c r="C32" s="316">
        <v>1</v>
      </c>
      <c r="D32" s="152">
        <v>2</v>
      </c>
      <c r="E32" s="152">
        <v>5</v>
      </c>
      <c r="F32" s="168"/>
      <c r="G32" s="169"/>
      <c r="H32" s="140"/>
      <c r="I32" s="140"/>
    </row>
    <row r="33" spans="2:14">
      <c r="B33" s="170" t="s">
        <v>250</v>
      </c>
      <c r="C33" s="170"/>
      <c r="D33" s="170"/>
      <c r="E33" s="135"/>
      <c r="F33" s="160"/>
      <c r="G33" s="140"/>
      <c r="H33" s="140"/>
      <c r="I33" s="140"/>
    </row>
    <row r="34" spans="2:14">
      <c r="B34" s="170" t="s">
        <v>251</v>
      </c>
      <c r="C34" s="170"/>
      <c r="D34" s="170"/>
      <c r="E34" s="135"/>
      <c r="F34" s="160"/>
      <c r="G34" s="140"/>
      <c r="H34" s="140"/>
      <c r="I34" s="140"/>
    </row>
    <row r="35" spans="2:14">
      <c r="B35" s="125"/>
      <c r="C35" s="125"/>
      <c r="D35" s="125"/>
      <c r="E35" s="125"/>
      <c r="G35" s="126"/>
      <c r="H35" s="126"/>
      <c r="I35" s="126"/>
    </row>
    <row r="36" spans="2:14" ht="15.75">
      <c r="B36" s="123" t="s">
        <v>252</v>
      </c>
      <c r="C36" s="123">
        <v>2024</v>
      </c>
      <c r="D36" s="123">
        <v>2023</v>
      </c>
      <c r="E36" s="123">
        <v>2022</v>
      </c>
      <c r="F36" s="131">
        <v>2021</v>
      </c>
      <c r="G36" s="131">
        <v>2020</v>
      </c>
      <c r="H36" s="306"/>
      <c r="I36" s="306"/>
      <c r="J36" s="155">
        <v>2018</v>
      </c>
      <c r="K36" s="155">
        <v>2017</v>
      </c>
      <c r="L36" s="118"/>
      <c r="M36" s="118"/>
      <c r="N36" s="118"/>
    </row>
    <row r="37" spans="2:14">
      <c r="B37" s="125" t="s">
        <v>253</v>
      </c>
      <c r="C37" s="315">
        <v>31944</v>
      </c>
      <c r="D37" s="215">
        <v>33799</v>
      </c>
      <c r="E37" s="171">
        <v>30772</v>
      </c>
      <c r="F37" s="137">
        <v>27435</v>
      </c>
      <c r="G37" s="137">
        <v>28086</v>
      </c>
      <c r="H37" s="137"/>
      <c r="I37" s="137"/>
      <c r="J37" s="126"/>
      <c r="K37" s="126"/>
      <c r="L37" s="118"/>
      <c r="M37" s="118"/>
      <c r="N37" s="118"/>
    </row>
    <row r="38" spans="2:14">
      <c r="B38" s="127" t="s">
        <v>254</v>
      </c>
      <c r="C38" s="316">
        <v>0.2</v>
      </c>
      <c r="D38" s="127">
        <v>0.4</v>
      </c>
      <c r="E38" s="128">
        <v>0.3</v>
      </c>
      <c r="F38" s="128">
        <v>0.52</v>
      </c>
      <c r="G38" s="128">
        <v>0.5</v>
      </c>
      <c r="H38" s="126"/>
      <c r="I38" s="126"/>
      <c r="J38" s="126"/>
      <c r="K38" s="126"/>
      <c r="L38" s="118"/>
      <c r="M38" s="118"/>
      <c r="N38" s="118"/>
    </row>
    <row r="39" spans="2:14">
      <c r="B39" s="138" t="s">
        <v>255</v>
      </c>
      <c r="C39" s="315">
        <v>5613</v>
      </c>
      <c r="D39" s="216">
        <v>5555</v>
      </c>
      <c r="E39" s="172">
        <v>5045</v>
      </c>
      <c r="F39" s="136">
        <v>5405</v>
      </c>
      <c r="G39" s="136">
        <v>5857</v>
      </c>
      <c r="H39" s="137"/>
      <c r="I39" s="137"/>
      <c r="J39" s="126"/>
      <c r="K39" s="126"/>
      <c r="L39" s="118"/>
      <c r="M39" s="118"/>
      <c r="N39" s="118"/>
    </row>
    <row r="40" spans="2:14">
      <c r="B40" s="173" t="s">
        <v>256</v>
      </c>
      <c r="C40" s="316" t="s">
        <v>257</v>
      </c>
      <c r="D40" s="237" t="s">
        <v>258</v>
      </c>
      <c r="E40" s="235" t="s">
        <v>258</v>
      </c>
      <c r="F40" s="174"/>
      <c r="G40" s="174"/>
      <c r="H40" s="137"/>
      <c r="I40" s="137"/>
      <c r="J40" s="126"/>
      <c r="K40" s="126"/>
      <c r="L40" s="118"/>
      <c r="M40" s="118"/>
      <c r="N40" s="118"/>
    </row>
    <row r="41" spans="2:14">
      <c r="B41" s="175"/>
      <c r="C41" s="175"/>
      <c r="D41" s="175"/>
      <c r="E41" s="176"/>
      <c r="F41" s="137"/>
      <c r="G41" s="137"/>
      <c r="H41" s="137"/>
      <c r="I41" s="137"/>
      <c r="J41" s="126"/>
      <c r="K41" s="126"/>
      <c r="L41" s="118"/>
      <c r="M41" s="118"/>
      <c r="N41" s="118"/>
    </row>
    <row r="43" spans="2:14" ht="15.75">
      <c r="B43" s="123" t="s">
        <v>259</v>
      </c>
      <c r="C43" s="123">
        <v>2024</v>
      </c>
      <c r="D43" s="123">
        <v>2023</v>
      </c>
      <c r="E43" s="123">
        <v>2022</v>
      </c>
      <c r="F43" s="308"/>
      <c r="I43" s="134"/>
      <c r="K43" s="134"/>
    </row>
    <row r="44" spans="2:14">
      <c r="B44" s="138" t="s">
        <v>260</v>
      </c>
      <c r="C44" s="317">
        <v>0.01</v>
      </c>
      <c r="D44" s="220">
        <v>0.23</v>
      </c>
      <c r="E44" s="217">
        <v>0.11</v>
      </c>
      <c r="F44" s="309"/>
      <c r="G44" s="126"/>
      <c r="H44" s="126"/>
      <c r="I44" s="126"/>
      <c r="J44" s="126"/>
      <c r="K44" s="126"/>
      <c r="L44" s="118"/>
      <c r="M44" s="118"/>
      <c r="N44" s="118"/>
    </row>
    <row r="45" spans="2:14">
      <c r="B45" s="127" t="s">
        <v>261</v>
      </c>
      <c r="C45" s="317">
        <v>0.18</v>
      </c>
      <c r="D45" s="221">
        <v>0.23</v>
      </c>
      <c r="E45" s="218">
        <v>0.32</v>
      </c>
      <c r="F45" s="309"/>
      <c r="G45" s="126"/>
      <c r="H45" s="126"/>
      <c r="I45" s="126"/>
      <c r="J45" s="126"/>
      <c r="K45" s="126"/>
      <c r="L45" s="118"/>
      <c r="M45" s="118"/>
      <c r="N45" s="118"/>
    </row>
    <row r="46" spans="2:14">
      <c r="B46" s="127" t="s">
        <v>262</v>
      </c>
      <c r="C46" s="317">
        <v>0.46</v>
      </c>
      <c r="D46" s="221">
        <v>0.31</v>
      </c>
      <c r="E46" s="218">
        <v>0.36</v>
      </c>
      <c r="F46" s="309"/>
      <c r="G46" s="126"/>
      <c r="H46" s="126"/>
      <c r="I46" s="126"/>
      <c r="J46" s="126"/>
      <c r="K46" s="126"/>
      <c r="L46" s="118"/>
      <c r="M46" s="118"/>
      <c r="N46" s="118"/>
    </row>
    <row r="47" spans="2:14">
      <c r="B47" s="127" t="s">
        <v>263</v>
      </c>
      <c r="C47" s="317">
        <v>0.08</v>
      </c>
      <c r="D47" s="221">
        <v>0.08</v>
      </c>
      <c r="E47" s="218">
        <v>7.0000000000000007E-2</v>
      </c>
      <c r="F47" s="309"/>
      <c r="G47" s="126"/>
      <c r="H47" s="126"/>
      <c r="I47" s="126"/>
      <c r="J47" s="126"/>
      <c r="K47" s="126"/>
      <c r="L47" s="118"/>
      <c r="M47" s="118"/>
      <c r="N47" s="118"/>
    </row>
    <row r="48" spans="2:14">
      <c r="B48" s="177" t="s">
        <v>264</v>
      </c>
      <c r="C48" s="317">
        <v>0.05</v>
      </c>
      <c r="D48" s="161" t="s">
        <v>265</v>
      </c>
      <c r="E48" s="219">
        <v>0.1</v>
      </c>
      <c r="F48" s="310"/>
    </row>
    <row r="49" spans="2:14">
      <c r="B49" s="177" t="s">
        <v>266</v>
      </c>
      <c r="C49" s="316" t="s">
        <v>265</v>
      </c>
      <c r="D49" s="222">
        <v>0.08</v>
      </c>
      <c r="E49" s="219" t="s">
        <v>265</v>
      </c>
      <c r="F49" s="310"/>
    </row>
    <row r="50" spans="2:14">
      <c r="B50" s="177" t="s">
        <v>267</v>
      </c>
      <c r="C50" s="317">
        <v>0.09</v>
      </c>
      <c r="D50" s="222">
        <v>0.08</v>
      </c>
      <c r="E50" s="219" t="s">
        <v>265</v>
      </c>
      <c r="F50" s="310"/>
    </row>
    <row r="51" spans="2:14">
      <c r="B51" s="177" t="s">
        <v>268</v>
      </c>
      <c r="C51" s="317">
        <v>0.03</v>
      </c>
      <c r="D51" s="161" t="s">
        <v>265</v>
      </c>
      <c r="E51" s="219">
        <v>0.04</v>
      </c>
      <c r="F51" s="310"/>
    </row>
    <row r="52" spans="2:14">
      <c r="B52" s="177" t="s">
        <v>269</v>
      </c>
      <c r="C52" s="317">
        <v>0.01</v>
      </c>
      <c r="D52" s="168"/>
      <c r="E52" s="311"/>
      <c r="F52" s="310"/>
    </row>
    <row r="53" spans="2:14">
      <c r="B53" s="177" t="s">
        <v>270</v>
      </c>
      <c r="C53" s="317">
        <v>0.05</v>
      </c>
      <c r="D53" s="168"/>
      <c r="E53" s="311"/>
      <c r="F53" s="310"/>
    </row>
    <row r="54" spans="2:14">
      <c r="B54" s="177" t="s">
        <v>271</v>
      </c>
      <c r="C54" s="317">
        <v>0.04</v>
      </c>
      <c r="D54" s="168"/>
      <c r="E54" s="311"/>
      <c r="F54" s="310"/>
    </row>
    <row r="55" spans="2:14">
      <c r="B55" s="178" t="s">
        <v>272</v>
      </c>
      <c r="C55" s="317">
        <v>1</v>
      </c>
      <c r="D55" s="224">
        <v>1</v>
      </c>
      <c r="E55" s="179">
        <v>1</v>
      </c>
      <c r="F55" s="180"/>
    </row>
    <row r="56" spans="2:14">
      <c r="B56" s="312"/>
      <c r="C56" s="133"/>
      <c r="D56" s="238"/>
      <c r="E56" s="180"/>
      <c r="F56" s="180"/>
    </row>
    <row r="57" spans="2:14" ht="18.75">
      <c r="B57" s="154"/>
      <c r="C57" s="154"/>
      <c r="D57" s="154"/>
      <c r="E57" s="154"/>
      <c r="J57" s="118"/>
      <c r="K57" s="118"/>
      <c r="L57" s="118"/>
      <c r="M57" s="118"/>
      <c r="N57" s="118"/>
    </row>
    <row r="58" spans="2:14" ht="15.75">
      <c r="B58" s="123" t="s">
        <v>273</v>
      </c>
      <c r="C58" s="123">
        <v>2024</v>
      </c>
      <c r="D58" s="123">
        <v>2023</v>
      </c>
      <c r="E58" s="123">
        <v>2022</v>
      </c>
      <c r="F58" s="131">
        <v>2021</v>
      </c>
      <c r="G58" s="131">
        <v>2020</v>
      </c>
      <c r="H58" s="306"/>
      <c r="J58" s="155">
        <v>2018</v>
      </c>
      <c r="K58" s="134"/>
      <c r="L58" s="118"/>
      <c r="M58" s="118"/>
      <c r="N58" s="118"/>
    </row>
    <row r="59" spans="2:14">
      <c r="B59" s="135" t="s">
        <v>274</v>
      </c>
      <c r="C59" s="316">
        <v>0</v>
      </c>
      <c r="D59" s="135">
        <v>0</v>
      </c>
      <c r="E59" s="135">
        <v>0</v>
      </c>
      <c r="F59" s="142">
        <v>0</v>
      </c>
      <c r="G59" s="142">
        <v>0</v>
      </c>
      <c r="H59" s="142"/>
      <c r="I59" s="142"/>
      <c r="J59" s="126"/>
      <c r="K59" s="126"/>
      <c r="L59" s="118"/>
      <c r="M59" s="118"/>
      <c r="N59" s="118"/>
    </row>
    <row r="60" spans="2:14">
      <c r="B60" s="541" t="s">
        <v>275</v>
      </c>
      <c r="C60" s="316">
        <v>0</v>
      </c>
      <c r="D60" s="152">
        <v>0</v>
      </c>
      <c r="E60" s="152">
        <v>0</v>
      </c>
      <c r="F60" s="141">
        <v>0</v>
      </c>
      <c r="G60" s="141">
        <v>0</v>
      </c>
      <c r="H60" s="142"/>
      <c r="I60" s="142"/>
      <c r="J60" s="126"/>
      <c r="K60" s="126"/>
      <c r="L60" s="118"/>
      <c r="M60" s="118"/>
      <c r="N60" s="118"/>
    </row>
    <row r="61" spans="2:14">
      <c r="B61" s="152" t="s">
        <v>276</v>
      </c>
      <c r="C61" s="316">
        <v>0</v>
      </c>
      <c r="D61" s="152">
        <v>0</v>
      </c>
      <c r="E61" s="152">
        <v>9.3000000000000007</v>
      </c>
      <c r="F61" s="181">
        <v>3.2</v>
      </c>
      <c r="G61" s="141">
        <v>0</v>
      </c>
      <c r="H61" s="142"/>
      <c r="I61" s="189"/>
      <c r="J61" s="126"/>
      <c r="K61" s="126"/>
      <c r="L61" s="118"/>
      <c r="M61" s="118"/>
      <c r="N61" s="118"/>
    </row>
    <row r="62" spans="2:14" ht="17.25">
      <c r="B62" s="223" t="s">
        <v>277</v>
      </c>
      <c r="C62" s="316">
        <v>0</v>
      </c>
      <c r="D62" s="135">
        <v>0</v>
      </c>
      <c r="E62" s="135">
        <v>32</v>
      </c>
      <c r="F62" s="163">
        <v>10</v>
      </c>
      <c r="G62" s="126">
        <v>0</v>
      </c>
      <c r="H62" s="126"/>
      <c r="I62" s="126"/>
      <c r="J62" s="182"/>
      <c r="K62" s="121"/>
    </row>
    <row r="63" spans="2:14">
      <c r="B63" s="152" t="s">
        <v>278</v>
      </c>
      <c r="C63" s="316">
        <v>41</v>
      </c>
      <c r="D63" s="152">
        <v>62</v>
      </c>
      <c r="E63" s="152">
        <v>62</v>
      </c>
      <c r="F63" s="183">
        <v>68</v>
      </c>
      <c r="G63" s="128">
        <v>35</v>
      </c>
      <c r="J63" s="182"/>
    </row>
    <row r="64" spans="2:14" s="133" customFormat="1" ht="29.25" customHeight="1">
      <c r="B64" s="727" t="s">
        <v>279</v>
      </c>
      <c r="C64" s="727"/>
      <c r="D64" s="727"/>
      <c r="E64" s="727"/>
      <c r="F64" s="727"/>
      <c r="G64" s="144"/>
      <c r="H64" s="144"/>
      <c r="I64" s="144"/>
      <c r="J64" s="182"/>
    </row>
    <row r="65" spans="2:10" s="133" customFormat="1" ht="15" customHeight="1">
      <c r="B65" s="184"/>
      <c r="C65" s="184"/>
      <c r="D65" s="184"/>
      <c r="E65" s="184"/>
      <c r="G65" s="144"/>
      <c r="H65" s="144"/>
      <c r="I65" s="144"/>
      <c r="J65" s="182"/>
    </row>
    <row r="66" spans="2:10">
      <c r="B66" s="121"/>
      <c r="C66" s="126"/>
    </row>
    <row r="67" spans="2:10" s="133" customFormat="1" ht="18.75" customHeight="1">
      <c r="B67" s="727"/>
      <c r="C67" s="727"/>
      <c r="D67" s="727"/>
      <c r="E67" s="727"/>
      <c r="F67" s="727"/>
      <c r="G67" s="144"/>
      <c r="H67" s="144"/>
      <c r="I67" s="144"/>
    </row>
    <row r="71" spans="2:10">
      <c r="B71" s="121"/>
      <c r="C71" s="121"/>
    </row>
  </sheetData>
  <sheetProtection algorithmName="SHA-512" hashValue="EFr87dweJYMquL2eZ15hWgFYS/2wZn8/d2gnzna5tLzN5+IxGbZBsT1gbgo+pwG1xrdiNWySpWKeNT7WJnvMRg==" saltValue="DVRyBv9PhhdoLLwtaGKETg==" spinCount="100000" sheet="1" objects="1" scenarios="1" sort="0" autoFilter="0"/>
  <mergeCells count="4">
    <mergeCell ref="B8:F8"/>
    <mergeCell ref="L27:O27"/>
    <mergeCell ref="B64:F64"/>
    <mergeCell ref="B67:F67"/>
  </mergeCells>
  <hyperlinks>
    <hyperlink ref="G3" location="Contents!A1" display="CONTENTS TAB" xr:uid="{8B77BB58-EB1D-44EC-B8F9-4EBEBFCA813A}"/>
  </hyperlinks>
  <pageMargins left="0.7" right="0.7" top="0.75" bottom="0.75" header="0.3" footer="0.3"/>
  <pageSetup paperSize="8" scale="71"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1717F-5AAE-4442-8037-A791C3839E1E}">
  <sheetPr>
    <pageSetUpPr fitToPage="1"/>
  </sheetPr>
  <dimension ref="B2:Y146"/>
  <sheetViews>
    <sheetView topLeftCell="A26" zoomScale="70" zoomScaleNormal="70" workbookViewId="0">
      <selection activeCell="B35" sqref="B35"/>
    </sheetView>
  </sheetViews>
  <sheetFormatPr defaultColWidth="9.140625" defaultRowHeight="15"/>
  <cols>
    <col min="1" max="1" width="4.140625" style="244" customWidth="1"/>
    <col min="2" max="2" width="73.140625" style="244" customWidth="1"/>
    <col min="3" max="3" width="19" style="244" customWidth="1"/>
    <col min="4" max="4" width="19.140625" style="246" customWidth="1"/>
    <col min="5" max="5" width="15.42578125" style="246" customWidth="1"/>
    <col min="6" max="6" width="16.5703125" style="246" customWidth="1"/>
    <col min="7" max="7" width="19" style="246" customWidth="1"/>
    <col min="8" max="8" width="20.85546875" style="246" customWidth="1"/>
    <col min="9" max="9" width="18.85546875" style="246" customWidth="1"/>
    <col min="10" max="10" width="15.140625" style="246" customWidth="1"/>
    <col min="11" max="11" width="20.140625" style="246" customWidth="1"/>
    <col min="12" max="13" width="9.140625" style="244"/>
    <col min="14" max="14" width="21.42578125" style="244" customWidth="1"/>
    <col min="15" max="16384" width="9.140625" style="244"/>
  </cols>
  <sheetData>
    <row r="2" spans="2:25">
      <c r="I2" s="245" t="s">
        <v>0</v>
      </c>
      <c r="J2" s="245"/>
    </row>
    <row r="3" spans="2:25">
      <c r="I3" s="120" t="s">
        <v>3</v>
      </c>
      <c r="J3" s="120"/>
    </row>
    <row r="8" spans="2:25" ht="21">
      <c r="B8" s="735" t="s">
        <v>280</v>
      </c>
      <c r="C8" s="735"/>
      <c r="D8" s="359"/>
      <c r="E8" s="359"/>
      <c r="F8" s="442"/>
      <c r="G8" s="359"/>
      <c r="H8" s="359"/>
      <c r="I8" s="359"/>
      <c r="J8" s="359"/>
      <c r="K8" s="359"/>
    </row>
    <row r="10" spans="2:25" ht="18.75">
      <c r="B10" s="360" t="s">
        <v>281</v>
      </c>
      <c r="D10" s="361"/>
    </row>
    <row r="11" spans="2:25" ht="15.75">
      <c r="B11" s="362"/>
      <c r="C11" s="363"/>
      <c r="D11" s="282"/>
      <c r="E11" s="728"/>
      <c r="F11" s="728"/>
      <c r="G11" s="729"/>
      <c r="H11" s="729"/>
      <c r="I11" s="729"/>
      <c r="J11" s="729"/>
    </row>
    <row r="12" spans="2:25" ht="56.25" customHeight="1">
      <c r="B12" s="248" t="s">
        <v>282</v>
      </c>
      <c r="C12" s="366" t="s">
        <v>283</v>
      </c>
      <c r="D12" s="366" t="s">
        <v>284</v>
      </c>
      <c r="E12" s="366" t="s">
        <v>285</v>
      </c>
      <c r="F12" s="366" t="s">
        <v>286</v>
      </c>
      <c r="G12" s="366" t="s">
        <v>287</v>
      </c>
      <c r="H12" s="366" t="s">
        <v>288</v>
      </c>
      <c r="I12" s="366" t="s">
        <v>289</v>
      </c>
      <c r="J12" s="366" t="s">
        <v>290</v>
      </c>
      <c r="N12" s="736"/>
      <c r="O12" s="736"/>
      <c r="P12" s="736"/>
      <c r="Q12" s="736"/>
      <c r="R12" s="736"/>
      <c r="S12" s="736"/>
      <c r="T12" s="736"/>
      <c r="U12" s="736"/>
      <c r="V12" s="736"/>
      <c r="W12" s="736"/>
    </row>
    <row r="13" spans="2:25">
      <c r="B13" s="251" t="s">
        <v>291</v>
      </c>
      <c r="C13" s="367">
        <v>975</v>
      </c>
      <c r="D13" s="368">
        <f>C13/C16</f>
        <v>0.96918489065606361</v>
      </c>
      <c r="E13" s="265">
        <v>236</v>
      </c>
      <c r="F13" s="265">
        <v>739</v>
      </c>
      <c r="G13" s="369">
        <v>140</v>
      </c>
      <c r="H13" s="369">
        <v>566</v>
      </c>
      <c r="I13" s="369">
        <v>212</v>
      </c>
      <c r="J13" s="369">
        <v>57</v>
      </c>
      <c r="N13" s="299"/>
      <c r="O13" s="247"/>
    </row>
    <row r="14" spans="2:25">
      <c r="B14" s="254" t="s">
        <v>292</v>
      </c>
      <c r="C14" s="370">
        <v>23</v>
      </c>
      <c r="D14" s="371">
        <f>C14/C16</f>
        <v>2.2862823061630219E-2</v>
      </c>
      <c r="E14" s="370">
        <v>3</v>
      </c>
      <c r="F14" s="370">
        <v>20</v>
      </c>
      <c r="G14" s="370">
        <v>3</v>
      </c>
      <c r="H14" s="370">
        <v>7</v>
      </c>
      <c r="I14" s="370">
        <v>5</v>
      </c>
      <c r="J14" s="369">
        <v>8</v>
      </c>
      <c r="N14" s="299"/>
      <c r="O14" s="247"/>
    </row>
    <row r="15" spans="2:25" ht="33" customHeight="1">
      <c r="B15" s="251" t="s">
        <v>293</v>
      </c>
      <c r="C15" s="265">
        <v>8</v>
      </c>
      <c r="D15" s="372">
        <f>C15/C16</f>
        <v>7.9522862823061622E-3</v>
      </c>
      <c r="E15" s="265">
        <v>4</v>
      </c>
      <c r="F15" s="265">
        <v>4</v>
      </c>
      <c r="G15" s="265">
        <v>0</v>
      </c>
      <c r="H15" s="265">
        <v>6</v>
      </c>
      <c r="I15" s="265">
        <v>1</v>
      </c>
      <c r="J15" s="369">
        <v>1</v>
      </c>
      <c r="N15" s="284"/>
      <c r="O15" s="737"/>
      <c r="P15" s="737"/>
      <c r="Q15" s="737"/>
      <c r="R15" s="737"/>
      <c r="S15" s="737"/>
      <c r="T15" s="737"/>
      <c r="U15" s="737"/>
      <c r="V15" s="737"/>
      <c r="W15" s="737"/>
      <c r="X15" s="737"/>
      <c r="Y15" s="737"/>
    </row>
    <row r="16" spans="2:25">
      <c r="B16" s="373" t="s">
        <v>272</v>
      </c>
      <c r="C16" s="374">
        <f>SUM(C13:C15)</f>
        <v>1006</v>
      </c>
      <c r="D16" s="375">
        <f>SUM(D13:D15)</f>
        <v>1</v>
      </c>
      <c r="E16" s="376">
        <f>SUM(E13:E15)</f>
        <v>243</v>
      </c>
      <c r="F16" s="376">
        <f>SUM(F13:F15)</f>
        <v>763</v>
      </c>
      <c r="G16" s="376">
        <f t="shared" ref="G16:J16" si="0">SUM(G13:G15)</f>
        <v>143</v>
      </c>
      <c r="H16" s="376">
        <f t="shared" si="0"/>
        <v>579</v>
      </c>
      <c r="I16" s="376">
        <f t="shared" si="0"/>
        <v>218</v>
      </c>
      <c r="J16" s="376">
        <f t="shared" si="0"/>
        <v>66</v>
      </c>
    </row>
    <row r="17" spans="2:15">
      <c r="B17" s="255" t="s">
        <v>294</v>
      </c>
      <c r="C17" s="377"/>
      <c r="D17" s="378"/>
      <c r="E17" s="378"/>
    </row>
    <row r="18" spans="2:15">
      <c r="B18" s="255" t="s">
        <v>295</v>
      </c>
      <c r="C18" s="377"/>
      <c r="D18" s="378"/>
      <c r="E18" s="378"/>
    </row>
    <row r="19" spans="2:15">
      <c r="B19" s="255"/>
      <c r="C19" s="378"/>
      <c r="D19" s="378"/>
      <c r="E19" s="378"/>
    </row>
    <row r="20" spans="2:15">
      <c r="B20" s="283"/>
      <c r="C20" s="283"/>
      <c r="D20" s="250"/>
      <c r="E20" s="250"/>
      <c r="N20" s="379"/>
    </row>
    <row r="21" spans="2:15" ht="21">
      <c r="B21" s="360" t="s">
        <v>296</v>
      </c>
      <c r="N21" s="247"/>
      <c r="O21" s="247"/>
    </row>
    <row r="23" spans="2:15" ht="15.75">
      <c r="B23" s="380" t="s">
        <v>291</v>
      </c>
      <c r="C23" s="249" t="s">
        <v>297</v>
      </c>
      <c r="D23" s="249" t="s">
        <v>298</v>
      </c>
      <c r="E23" s="249" t="s">
        <v>272</v>
      </c>
    </row>
    <row r="24" spans="2:15">
      <c r="B24" s="257" t="s">
        <v>299</v>
      </c>
      <c r="C24" s="265">
        <v>228</v>
      </c>
      <c r="D24" s="265">
        <v>727</v>
      </c>
      <c r="E24" s="376">
        <f>SUM(C24:D24)</f>
        <v>955</v>
      </c>
      <c r="N24" s="247"/>
      <c r="O24" s="247"/>
    </row>
    <row r="25" spans="2:15">
      <c r="B25" s="381" t="s">
        <v>300</v>
      </c>
      <c r="C25" s="370">
        <v>189</v>
      </c>
      <c r="D25" s="370">
        <v>711</v>
      </c>
      <c r="E25" s="376">
        <f t="shared" ref="E25:E28" si="1">SUM(C25:D25)</f>
        <v>900</v>
      </c>
    </row>
    <row r="26" spans="2:15">
      <c r="B26" s="244" t="s">
        <v>301</v>
      </c>
      <c r="C26" s="265">
        <v>39</v>
      </c>
      <c r="D26" s="265">
        <v>16</v>
      </c>
      <c r="E26" s="376">
        <f t="shared" si="1"/>
        <v>55</v>
      </c>
      <c r="N26" s="247"/>
      <c r="O26" s="247"/>
    </row>
    <row r="27" spans="2:15" s="246" customFormat="1" ht="17.25">
      <c r="B27" s="269" t="s">
        <v>302</v>
      </c>
      <c r="C27" s="370">
        <v>8</v>
      </c>
      <c r="D27" s="370">
        <v>12</v>
      </c>
      <c r="E27" s="376">
        <f t="shared" si="1"/>
        <v>20</v>
      </c>
    </row>
    <row r="28" spans="2:15">
      <c r="B28" s="382" t="s">
        <v>303</v>
      </c>
      <c r="C28" s="383">
        <f>C24+C27</f>
        <v>236</v>
      </c>
      <c r="D28" s="383">
        <f>D24+D27</f>
        <v>739</v>
      </c>
      <c r="E28" s="376">
        <f t="shared" si="1"/>
        <v>975</v>
      </c>
    </row>
    <row r="29" spans="2:15">
      <c r="B29" s="381" t="s">
        <v>304</v>
      </c>
      <c r="C29" s="375">
        <f>C28/E28</f>
        <v>0.24205128205128204</v>
      </c>
      <c r="D29" s="375">
        <f>D28/E28</f>
        <v>0.75794871794871799</v>
      </c>
      <c r="E29" s="375">
        <f>SUM(C29:D29)</f>
        <v>1</v>
      </c>
    </row>
    <row r="30" spans="2:15">
      <c r="C30" s="253"/>
      <c r="D30" s="253"/>
      <c r="E30" s="253"/>
      <c r="N30" s="379"/>
    </row>
    <row r="31" spans="2:15" ht="15.75">
      <c r="B31" s="380" t="s">
        <v>292</v>
      </c>
      <c r="C31" s="249" t="s">
        <v>297</v>
      </c>
      <c r="D31" s="249" t="s">
        <v>298</v>
      </c>
      <c r="E31" s="249" t="s">
        <v>272</v>
      </c>
    </row>
    <row r="32" spans="2:15">
      <c r="B32" s="257" t="s">
        <v>299</v>
      </c>
      <c r="C32" s="265">
        <v>3</v>
      </c>
      <c r="D32" s="265">
        <v>20</v>
      </c>
      <c r="E32" s="383">
        <f>SUM(C32:D32)</f>
        <v>23</v>
      </c>
    </row>
    <row r="33" spans="2:11">
      <c r="B33" s="381" t="s">
        <v>300</v>
      </c>
      <c r="C33" s="370">
        <v>3</v>
      </c>
      <c r="D33" s="370">
        <v>20</v>
      </c>
      <c r="E33" s="376">
        <f t="shared" ref="E33:E37" si="2">SUM(C33:D33)</f>
        <v>23</v>
      </c>
    </row>
    <row r="34" spans="2:11">
      <c r="B34" s="244" t="s">
        <v>301</v>
      </c>
      <c r="C34" s="265">
        <v>0</v>
      </c>
      <c r="D34" s="265">
        <v>0</v>
      </c>
      <c r="E34" s="383">
        <f t="shared" si="2"/>
        <v>0</v>
      </c>
    </row>
    <row r="35" spans="2:11" s="251" customFormat="1" ht="17.25">
      <c r="B35" s="254" t="s">
        <v>302</v>
      </c>
      <c r="C35" s="370">
        <v>0</v>
      </c>
      <c r="D35" s="370">
        <v>0</v>
      </c>
      <c r="E35" s="383">
        <f t="shared" si="2"/>
        <v>0</v>
      </c>
      <c r="F35" s="246"/>
      <c r="G35" s="246"/>
      <c r="H35" s="246"/>
      <c r="I35" s="246"/>
      <c r="J35" s="246"/>
      <c r="K35" s="246"/>
    </row>
    <row r="36" spans="2:11">
      <c r="B36" s="382" t="s">
        <v>303</v>
      </c>
      <c r="C36" s="383">
        <f>C32+C35</f>
        <v>3</v>
      </c>
      <c r="D36" s="383">
        <f>D32+D35</f>
        <v>20</v>
      </c>
      <c r="E36" s="376">
        <f t="shared" si="2"/>
        <v>23</v>
      </c>
      <c r="G36" s="385"/>
    </row>
    <row r="37" spans="2:11">
      <c r="B37" s="381" t="s">
        <v>304</v>
      </c>
      <c r="C37" s="375">
        <f>C36/E36</f>
        <v>0.13043478260869565</v>
      </c>
      <c r="D37" s="375">
        <f>D36/E36</f>
        <v>0.86956521739130432</v>
      </c>
      <c r="E37" s="473">
        <f t="shared" si="2"/>
        <v>1</v>
      </c>
    </row>
    <row r="38" spans="2:11">
      <c r="C38" s="386"/>
      <c r="D38" s="386"/>
      <c r="E38" s="386"/>
    </row>
    <row r="39" spans="2:11" ht="18">
      <c r="B39" s="380" t="s">
        <v>305</v>
      </c>
      <c r="C39" s="249" t="s">
        <v>297</v>
      </c>
      <c r="D39" s="249" t="s">
        <v>298</v>
      </c>
      <c r="E39" s="249" t="s">
        <v>272</v>
      </c>
    </row>
    <row r="40" spans="2:11" ht="15" customHeight="1">
      <c r="B40" s="257" t="s">
        <v>299</v>
      </c>
      <c r="C40" s="387">
        <v>4</v>
      </c>
      <c r="D40" s="387">
        <v>4</v>
      </c>
      <c r="E40" s="383">
        <f>SUM(C40:D40)</f>
        <v>8</v>
      </c>
    </row>
    <row r="41" spans="2:11">
      <c r="B41" s="381" t="s">
        <v>300</v>
      </c>
      <c r="C41" s="370">
        <v>4</v>
      </c>
      <c r="D41" s="370">
        <v>4</v>
      </c>
      <c r="E41" s="383">
        <f t="shared" ref="E41:E45" si="3">SUM(C41:D41)</f>
        <v>8</v>
      </c>
    </row>
    <row r="42" spans="2:11">
      <c r="B42" s="244" t="s">
        <v>301</v>
      </c>
      <c r="C42" s="265">
        <v>0</v>
      </c>
      <c r="D42" s="265">
        <v>0</v>
      </c>
      <c r="E42" s="383">
        <f t="shared" si="3"/>
        <v>0</v>
      </c>
    </row>
    <row r="43" spans="2:11" s="251" customFormat="1" ht="17.25">
      <c r="B43" s="254" t="s">
        <v>302</v>
      </c>
      <c r="C43" s="370">
        <v>0</v>
      </c>
      <c r="D43" s="370">
        <v>0</v>
      </c>
      <c r="E43" s="383">
        <f t="shared" si="3"/>
        <v>0</v>
      </c>
      <c r="F43" s="246"/>
      <c r="G43" s="246"/>
      <c r="H43" s="246"/>
      <c r="I43" s="246"/>
      <c r="J43" s="246"/>
    </row>
    <row r="44" spans="2:11">
      <c r="B44" s="382" t="s">
        <v>303</v>
      </c>
      <c r="C44" s="383">
        <f>C40+C43</f>
        <v>4</v>
      </c>
      <c r="D44" s="383">
        <f>D40+D43</f>
        <v>4</v>
      </c>
      <c r="E44" s="383">
        <f t="shared" si="3"/>
        <v>8</v>
      </c>
      <c r="F44" s="264"/>
    </row>
    <row r="45" spans="2:11">
      <c r="B45" s="381" t="s">
        <v>304</v>
      </c>
      <c r="C45" s="274">
        <f>C44/E44</f>
        <v>0.5</v>
      </c>
      <c r="D45" s="274">
        <f>D44/E44</f>
        <v>0.5</v>
      </c>
      <c r="E45" s="388">
        <f t="shared" si="3"/>
        <v>1</v>
      </c>
    </row>
    <row r="46" spans="2:11" ht="15.75" customHeight="1">
      <c r="B46" s="256" t="s">
        <v>306</v>
      </c>
    </row>
    <row r="47" spans="2:11">
      <c r="B47" s="256" t="s">
        <v>307</v>
      </c>
    </row>
    <row r="48" spans="2:11">
      <c r="B48" s="255" t="s">
        <v>308</v>
      </c>
    </row>
    <row r="49" spans="2:11">
      <c r="H49" s="389"/>
    </row>
    <row r="50" spans="2:11" ht="18.75">
      <c r="B50" s="360" t="s">
        <v>309</v>
      </c>
    </row>
    <row r="51" spans="2:11" ht="15.75">
      <c r="B51" s="362"/>
      <c r="C51" s="728"/>
      <c r="D51" s="728"/>
      <c r="E51" s="728"/>
      <c r="F51" s="728"/>
      <c r="G51" s="729" t="s">
        <v>310</v>
      </c>
      <c r="H51" s="729"/>
      <c r="I51" s="729"/>
      <c r="J51" s="729"/>
      <c r="K51" s="390"/>
    </row>
    <row r="52" spans="2:11" ht="51" customHeight="1">
      <c r="B52" s="248" t="s">
        <v>311</v>
      </c>
      <c r="C52" s="366" t="s">
        <v>285</v>
      </c>
      <c r="D52" s="366" t="s">
        <v>286</v>
      </c>
      <c r="E52" s="366" t="s">
        <v>312</v>
      </c>
      <c r="F52" s="366" t="s">
        <v>313</v>
      </c>
      <c r="G52" s="366" t="s">
        <v>287</v>
      </c>
      <c r="H52" s="366" t="s">
        <v>288</v>
      </c>
      <c r="I52" s="366" t="s">
        <v>289</v>
      </c>
      <c r="J52" s="366" t="s">
        <v>290</v>
      </c>
      <c r="K52" s="391"/>
    </row>
    <row r="53" spans="2:11">
      <c r="B53" s="251" t="s">
        <v>314</v>
      </c>
      <c r="C53" s="265">
        <v>3</v>
      </c>
      <c r="D53" s="265">
        <v>2</v>
      </c>
      <c r="E53" s="392">
        <f>C53/(D53+C53)</f>
        <v>0.6</v>
      </c>
      <c r="F53" s="392">
        <f>D53/(C53+D53)</f>
        <v>0.4</v>
      </c>
      <c r="G53" s="387">
        <v>0</v>
      </c>
      <c r="H53" s="387">
        <v>0</v>
      </c>
      <c r="I53" s="387">
        <v>2</v>
      </c>
      <c r="J53" s="387">
        <v>3</v>
      </c>
      <c r="K53" s="253"/>
    </row>
    <row r="54" spans="2:11" ht="17.25" customHeight="1">
      <c r="B54" s="254" t="s">
        <v>315</v>
      </c>
      <c r="C54" s="370">
        <v>2</v>
      </c>
      <c r="D54" s="370">
        <v>14</v>
      </c>
      <c r="E54" s="393">
        <f>C54/(D54+C54)</f>
        <v>0.125</v>
      </c>
      <c r="F54" s="393">
        <f>D54/(C54+D54)</f>
        <v>0.875</v>
      </c>
      <c r="G54" s="370">
        <v>0</v>
      </c>
      <c r="H54" s="370">
        <v>9</v>
      </c>
      <c r="I54" s="370">
        <v>6</v>
      </c>
      <c r="J54" s="370">
        <v>1</v>
      </c>
      <c r="K54" s="253"/>
    </row>
    <row r="55" spans="2:11">
      <c r="B55" s="251" t="s">
        <v>316</v>
      </c>
      <c r="C55" s="265">
        <v>11</v>
      </c>
      <c r="D55" s="265">
        <v>67</v>
      </c>
      <c r="E55" s="393">
        <f>C55/(D55+C55)</f>
        <v>0.14102564102564102</v>
      </c>
      <c r="F55" s="393">
        <f>D55/(C55+D55)</f>
        <v>0.85897435897435892</v>
      </c>
      <c r="G55" s="370">
        <v>0</v>
      </c>
      <c r="H55" s="370">
        <v>43</v>
      </c>
      <c r="I55" s="370">
        <v>25</v>
      </c>
      <c r="J55" s="370">
        <v>10</v>
      </c>
      <c r="K55" s="253"/>
    </row>
    <row r="56" spans="2:11" ht="14.45" customHeight="1">
      <c r="B56" s="280" t="s">
        <v>317</v>
      </c>
      <c r="C56" s="370">
        <v>227</v>
      </c>
      <c r="D56" s="370">
        <v>680</v>
      </c>
      <c r="E56" s="393">
        <f t="shared" ref="E56:E57" si="4">C56/(D56+C56)</f>
        <v>0.25027563395810365</v>
      </c>
      <c r="F56" s="393">
        <f t="shared" ref="F56:F57" si="5">D56/(C56+D56)</f>
        <v>0.74972436604189641</v>
      </c>
      <c r="G56" s="370">
        <v>143</v>
      </c>
      <c r="H56" s="370">
        <v>527</v>
      </c>
      <c r="I56" s="370">
        <v>185</v>
      </c>
      <c r="J56" s="370">
        <v>52</v>
      </c>
      <c r="K56" s="253"/>
    </row>
    <row r="57" spans="2:11">
      <c r="B57" s="394" t="s">
        <v>318</v>
      </c>
      <c r="C57" s="374">
        <v>243</v>
      </c>
      <c r="D57" s="374">
        <v>763</v>
      </c>
      <c r="E57" s="395">
        <f t="shared" si="4"/>
        <v>0.2415506958250497</v>
      </c>
      <c r="F57" s="395">
        <f t="shared" si="5"/>
        <v>0.75844930417495027</v>
      </c>
      <c r="G57" s="376">
        <v>143</v>
      </c>
      <c r="H57" s="376">
        <f>SUM(H53:H56)</f>
        <v>579</v>
      </c>
      <c r="I57" s="376">
        <f>SUM(I53:I56)</f>
        <v>218</v>
      </c>
      <c r="J57" s="376">
        <f>SUM(J53:J56)</f>
        <v>66</v>
      </c>
      <c r="K57" s="253"/>
    </row>
    <row r="58" spans="2:11">
      <c r="B58" s="251"/>
      <c r="C58" s="252"/>
      <c r="D58" s="253"/>
      <c r="E58" s="386"/>
      <c r="F58" s="386"/>
      <c r="G58" s="245"/>
      <c r="H58" s="245"/>
      <c r="I58" s="245"/>
      <c r="J58" s="245"/>
      <c r="K58" s="253"/>
    </row>
    <row r="59" spans="2:11" ht="15.75">
      <c r="B59" s="363"/>
      <c r="C59" s="728"/>
      <c r="D59" s="728"/>
      <c r="E59" s="728"/>
      <c r="F59" s="728"/>
      <c r="G59" s="729" t="s">
        <v>310</v>
      </c>
      <c r="H59" s="729"/>
      <c r="I59" s="729"/>
      <c r="J59" s="729"/>
      <c r="K59" s="390"/>
    </row>
    <row r="60" spans="2:11" ht="53.25" customHeight="1">
      <c r="B60" s="248" t="s">
        <v>291</v>
      </c>
      <c r="C60" s="366" t="s">
        <v>319</v>
      </c>
      <c r="D60" s="366" t="s">
        <v>320</v>
      </c>
      <c r="E60" s="366" t="s">
        <v>321</v>
      </c>
      <c r="F60" s="366" t="s">
        <v>322</v>
      </c>
      <c r="G60" s="366" t="s">
        <v>287</v>
      </c>
      <c r="H60" s="366" t="s">
        <v>288</v>
      </c>
      <c r="I60" s="366" t="s">
        <v>289</v>
      </c>
      <c r="J60" s="366" t="s">
        <v>290</v>
      </c>
      <c r="K60" s="391"/>
    </row>
    <row r="61" spans="2:11">
      <c r="B61" s="251" t="s">
        <v>314</v>
      </c>
      <c r="C61" s="387">
        <v>3</v>
      </c>
      <c r="D61" s="387">
        <v>2</v>
      </c>
      <c r="E61" s="392">
        <f>C61/(D61+C61)</f>
        <v>0.6</v>
      </c>
      <c r="F61" s="392">
        <f>D61/(C61+D61)</f>
        <v>0.4</v>
      </c>
      <c r="G61" s="387">
        <v>0</v>
      </c>
      <c r="H61" s="387">
        <v>0</v>
      </c>
      <c r="I61" s="387">
        <v>2</v>
      </c>
      <c r="J61" s="387">
        <v>3</v>
      </c>
      <c r="K61" s="253"/>
    </row>
    <row r="62" spans="2:11" ht="17.25" customHeight="1">
      <c r="B62" s="254" t="s">
        <v>315</v>
      </c>
      <c r="C62" s="367">
        <v>2</v>
      </c>
      <c r="D62" s="387">
        <v>13</v>
      </c>
      <c r="E62" s="392">
        <f>C62/(D62+C62)</f>
        <v>0.13333333333333333</v>
      </c>
      <c r="F62" s="392">
        <f>D62/(C62+D62)</f>
        <v>0.8666666666666667</v>
      </c>
      <c r="G62" s="387">
        <v>0</v>
      </c>
      <c r="H62" s="387">
        <v>9</v>
      </c>
      <c r="I62" s="387">
        <v>6</v>
      </c>
      <c r="J62" s="387">
        <v>0</v>
      </c>
      <c r="K62" s="253"/>
    </row>
    <row r="63" spans="2:11">
      <c r="B63" s="251" t="s">
        <v>316</v>
      </c>
      <c r="C63" s="396">
        <v>11</v>
      </c>
      <c r="D63" s="265">
        <v>60</v>
      </c>
      <c r="E63" s="392">
        <f>C63/(D63+C63)</f>
        <v>0.15492957746478872</v>
      </c>
      <c r="F63" s="392">
        <f>D63/(C63+D63)</f>
        <v>0.84507042253521125</v>
      </c>
      <c r="G63" s="387">
        <v>0</v>
      </c>
      <c r="H63" s="387">
        <v>42</v>
      </c>
      <c r="I63" s="387">
        <v>23</v>
      </c>
      <c r="J63" s="387">
        <v>6</v>
      </c>
      <c r="K63" s="253"/>
    </row>
    <row r="64" spans="2:11" ht="14.45" customHeight="1">
      <c r="B64" s="280" t="s">
        <v>317</v>
      </c>
      <c r="C64" s="397">
        <v>220</v>
      </c>
      <c r="D64" s="370">
        <v>664</v>
      </c>
      <c r="E64" s="392">
        <f>C64/(D64+C64)</f>
        <v>0.24886877828054299</v>
      </c>
      <c r="F64" s="392">
        <f>D64/(C64+D64)</f>
        <v>0.75113122171945701</v>
      </c>
      <c r="G64" s="387">
        <v>140</v>
      </c>
      <c r="H64" s="387">
        <v>515</v>
      </c>
      <c r="I64" s="387">
        <v>181</v>
      </c>
      <c r="J64" s="387">
        <v>48</v>
      </c>
      <c r="K64" s="253"/>
    </row>
    <row r="65" spans="2:11">
      <c r="B65" s="394" t="s">
        <v>323</v>
      </c>
      <c r="C65" s="374">
        <f>SUM(C61:C64)</f>
        <v>236</v>
      </c>
      <c r="D65" s="374">
        <f>SUM(D61:D64)</f>
        <v>739</v>
      </c>
      <c r="E65" s="395">
        <f>C65/(D65+C65)</f>
        <v>0.24205128205128204</v>
      </c>
      <c r="F65" s="395">
        <f>D65/(C65+D65)</f>
        <v>0.75794871794871799</v>
      </c>
      <c r="G65" s="383">
        <f>SUM(G61:G64)</f>
        <v>140</v>
      </c>
      <c r="H65" s="383">
        <f t="shared" ref="H65:J65" si="6">SUM(H61:H64)</f>
        <v>566</v>
      </c>
      <c r="I65" s="383">
        <f t="shared" si="6"/>
        <v>212</v>
      </c>
      <c r="J65" s="383">
        <f t="shared" si="6"/>
        <v>57</v>
      </c>
      <c r="K65" s="253"/>
    </row>
    <row r="66" spans="2:11">
      <c r="B66" s="251"/>
      <c r="C66" s="252"/>
      <c r="D66" s="253"/>
      <c r="E66" s="386"/>
      <c r="F66" s="386"/>
      <c r="G66" s="253"/>
      <c r="H66" s="253"/>
      <c r="I66" s="253"/>
      <c r="J66" s="253"/>
      <c r="K66" s="253"/>
    </row>
    <row r="67" spans="2:11" s="398" customFormat="1" ht="15.75">
      <c r="C67" s="729"/>
      <c r="D67" s="729"/>
      <c r="E67" s="729"/>
      <c r="F67" s="729"/>
      <c r="G67" s="729"/>
      <c r="H67" s="729"/>
      <c r="I67" s="729"/>
      <c r="J67" s="729"/>
      <c r="K67" s="365"/>
    </row>
    <row r="68" spans="2:11" s="398" customFormat="1" ht="54" customHeight="1">
      <c r="B68" s="248" t="s">
        <v>292</v>
      </c>
      <c r="C68" s="366" t="s">
        <v>285</v>
      </c>
      <c r="D68" s="366" t="s">
        <v>320</v>
      </c>
      <c r="E68" s="366" t="s">
        <v>321</v>
      </c>
      <c r="F68" s="366" t="s">
        <v>313</v>
      </c>
      <c r="G68" s="366" t="s">
        <v>287</v>
      </c>
      <c r="H68" s="366" t="s">
        <v>288</v>
      </c>
      <c r="I68" s="366" t="s">
        <v>289</v>
      </c>
      <c r="J68" s="366" t="s">
        <v>290</v>
      </c>
      <c r="K68" s="399"/>
    </row>
    <row r="69" spans="2:11">
      <c r="B69" s="251" t="s">
        <v>314</v>
      </c>
      <c r="C69" s="387">
        <v>0</v>
      </c>
      <c r="D69" s="387">
        <v>0</v>
      </c>
      <c r="E69" s="392">
        <v>0</v>
      </c>
      <c r="F69" s="392">
        <v>0</v>
      </c>
      <c r="G69" s="387">
        <v>0</v>
      </c>
      <c r="H69" s="387">
        <v>0</v>
      </c>
      <c r="I69" s="387">
        <v>0</v>
      </c>
      <c r="J69" s="387">
        <v>0</v>
      </c>
      <c r="K69" s="253"/>
    </row>
    <row r="70" spans="2:11" ht="17.25" customHeight="1">
      <c r="B70" s="254" t="s">
        <v>315</v>
      </c>
      <c r="C70" s="367">
        <v>0</v>
      </c>
      <c r="D70" s="387">
        <v>1</v>
      </c>
      <c r="E70" s="392">
        <f>C70/(D70+C70)</f>
        <v>0</v>
      </c>
      <c r="F70" s="392">
        <f>D70/(C70+D70)</f>
        <v>1</v>
      </c>
      <c r="G70" s="387">
        <v>0</v>
      </c>
      <c r="H70" s="387">
        <v>0</v>
      </c>
      <c r="I70" s="387">
        <v>0</v>
      </c>
      <c r="J70" s="387">
        <v>1</v>
      </c>
      <c r="K70" s="253"/>
    </row>
    <row r="71" spans="2:11">
      <c r="B71" s="251" t="s">
        <v>316</v>
      </c>
      <c r="C71" s="396">
        <v>0</v>
      </c>
      <c r="D71" s="265">
        <v>5</v>
      </c>
      <c r="E71" s="392">
        <f>C71/(D71+C71)</f>
        <v>0</v>
      </c>
      <c r="F71" s="392">
        <f>D71/(C71+D71)</f>
        <v>1</v>
      </c>
      <c r="G71" s="387">
        <v>0</v>
      </c>
      <c r="H71" s="387">
        <v>1</v>
      </c>
      <c r="I71" s="387">
        <v>1</v>
      </c>
      <c r="J71" s="387">
        <v>3</v>
      </c>
      <c r="K71" s="253"/>
    </row>
    <row r="72" spans="2:11" ht="14.45" customHeight="1">
      <c r="B72" s="280" t="s">
        <v>317</v>
      </c>
      <c r="C72" s="397">
        <v>3</v>
      </c>
      <c r="D72" s="397">
        <v>14</v>
      </c>
      <c r="E72" s="392">
        <f>C72/(D72+C72)</f>
        <v>0.17647058823529413</v>
      </c>
      <c r="F72" s="392">
        <f>D72/(C72+D72)</f>
        <v>0.82352941176470584</v>
      </c>
      <c r="G72" s="387">
        <v>3</v>
      </c>
      <c r="H72" s="387">
        <v>6</v>
      </c>
      <c r="I72" s="387">
        <v>4</v>
      </c>
      <c r="J72" s="387">
        <v>4</v>
      </c>
      <c r="K72" s="253"/>
    </row>
    <row r="73" spans="2:11">
      <c r="B73" s="394" t="s">
        <v>324</v>
      </c>
      <c r="C73" s="374">
        <v>3</v>
      </c>
      <c r="D73" s="374">
        <v>20</v>
      </c>
      <c r="E73" s="395">
        <f>C73/(D73+C73)</f>
        <v>0.13043478260869565</v>
      </c>
      <c r="F73" s="395">
        <f>D73/(C73+D73)</f>
        <v>0.86956521739130432</v>
      </c>
      <c r="G73" s="383">
        <f>SUM(G69:G72)</f>
        <v>3</v>
      </c>
      <c r="H73" s="383">
        <f t="shared" ref="H73:J73" si="7">SUM(H69:H72)</f>
        <v>7</v>
      </c>
      <c r="I73" s="383">
        <f t="shared" si="7"/>
        <v>5</v>
      </c>
      <c r="J73" s="383">
        <f t="shared" si="7"/>
        <v>8</v>
      </c>
      <c r="K73" s="253"/>
    </row>
    <row r="74" spans="2:11">
      <c r="B74" s="278"/>
      <c r="C74" s="252"/>
      <c r="D74" s="252"/>
      <c r="E74" s="386"/>
      <c r="F74" s="386"/>
      <c r="G74" s="252"/>
      <c r="H74" s="400"/>
      <c r="I74" s="252"/>
      <c r="J74" s="252"/>
      <c r="K74" s="253"/>
    </row>
    <row r="75" spans="2:11" s="362" customFormat="1" ht="15.75">
      <c r="C75" s="728"/>
      <c r="D75" s="728"/>
      <c r="E75" s="728"/>
      <c r="F75" s="728"/>
      <c r="G75" s="729" t="s">
        <v>310</v>
      </c>
      <c r="H75" s="729"/>
      <c r="I75" s="729"/>
      <c r="J75" s="729"/>
      <c r="K75" s="364"/>
    </row>
    <row r="76" spans="2:11" s="362" customFormat="1" ht="54" customHeight="1">
      <c r="B76" s="248" t="s">
        <v>325</v>
      </c>
      <c r="C76" s="366" t="s">
        <v>319</v>
      </c>
      <c r="D76" s="366" t="s">
        <v>320</v>
      </c>
      <c r="E76" s="366" t="s">
        <v>321</v>
      </c>
      <c r="F76" s="366" t="s">
        <v>322</v>
      </c>
      <c r="G76" s="366" t="s">
        <v>287</v>
      </c>
      <c r="H76" s="366" t="s">
        <v>288</v>
      </c>
      <c r="I76" s="366" t="s">
        <v>289</v>
      </c>
      <c r="J76" s="366" t="s">
        <v>290</v>
      </c>
      <c r="K76" s="399"/>
    </row>
    <row r="77" spans="2:11">
      <c r="B77" s="251" t="s">
        <v>314</v>
      </c>
      <c r="C77" s="387">
        <v>0</v>
      </c>
      <c r="D77" s="387">
        <v>0</v>
      </c>
      <c r="E77" s="392">
        <v>0</v>
      </c>
      <c r="F77" s="392">
        <v>0</v>
      </c>
      <c r="G77" s="387">
        <v>0</v>
      </c>
      <c r="H77" s="387">
        <v>0</v>
      </c>
      <c r="I77" s="387">
        <v>0</v>
      </c>
      <c r="J77" s="387">
        <v>0</v>
      </c>
      <c r="K77" s="253"/>
    </row>
    <row r="78" spans="2:11" ht="15" customHeight="1">
      <c r="B78" s="254" t="s">
        <v>315</v>
      </c>
      <c r="C78" s="367">
        <v>0</v>
      </c>
      <c r="D78" s="387">
        <v>0</v>
      </c>
      <c r="E78" s="401">
        <v>0</v>
      </c>
      <c r="F78" s="401">
        <v>0</v>
      </c>
      <c r="G78" s="387">
        <v>0</v>
      </c>
      <c r="H78" s="387">
        <v>0</v>
      </c>
      <c r="I78" s="387">
        <v>0</v>
      </c>
      <c r="J78" s="387">
        <v>0</v>
      </c>
      <c r="K78" s="253"/>
    </row>
    <row r="79" spans="2:11">
      <c r="B79" s="251" t="s">
        <v>326</v>
      </c>
      <c r="C79" s="396">
        <v>0</v>
      </c>
      <c r="D79" s="265">
        <v>2</v>
      </c>
      <c r="E79" s="401">
        <f>C79/(D79+C79)</f>
        <v>0</v>
      </c>
      <c r="F79" s="401">
        <f>D79/(C79+D79)</f>
        <v>1</v>
      </c>
      <c r="G79" s="265">
        <v>0</v>
      </c>
      <c r="H79" s="265">
        <v>0</v>
      </c>
      <c r="I79" s="265">
        <v>1</v>
      </c>
      <c r="J79" s="387">
        <v>1</v>
      </c>
      <c r="K79" s="253"/>
    </row>
    <row r="80" spans="2:11" ht="15" customHeight="1">
      <c r="B80" s="280" t="s">
        <v>317</v>
      </c>
      <c r="C80" s="397">
        <v>4</v>
      </c>
      <c r="D80" s="397">
        <v>2</v>
      </c>
      <c r="E80" s="401">
        <f>C80/(D80+C80)</f>
        <v>0.66666666666666663</v>
      </c>
      <c r="F80" s="401">
        <f>D80/(C80+D80)</f>
        <v>0.33333333333333331</v>
      </c>
      <c r="G80" s="370">
        <v>0</v>
      </c>
      <c r="H80" s="397">
        <v>6</v>
      </c>
      <c r="I80" s="370">
        <v>0</v>
      </c>
      <c r="J80" s="387">
        <v>0</v>
      </c>
      <c r="K80" s="253"/>
    </row>
    <row r="81" spans="2:13">
      <c r="B81" s="394" t="s">
        <v>327</v>
      </c>
      <c r="C81" s="374">
        <f>SUM(C77:C80)</f>
        <v>4</v>
      </c>
      <c r="D81" s="374">
        <f>SUM(D77:D80)</f>
        <v>4</v>
      </c>
      <c r="E81" s="402">
        <f>C81/(D81+C81)</f>
        <v>0.5</v>
      </c>
      <c r="F81" s="402">
        <f t="shared" ref="F81" si="8">D81/(C81+D81)</f>
        <v>0.5</v>
      </c>
      <c r="G81" s="374">
        <f>SUM(G77:G80)</f>
        <v>0</v>
      </c>
      <c r="H81" s="374">
        <f t="shared" ref="H81:J81" si="9">SUM(H77:H80)</f>
        <v>6</v>
      </c>
      <c r="I81" s="374">
        <f t="shared" si="9"/>
        <v>1</v>
      </c>
      <c r="J81" s="374">
        <f t="shared" si="9"/>
        <v>1</v>
      </c>
      <c r="K81" s="253"/>
    </row>
    <row r="82" spans="2:13">
      <c r="B82" s="255" t="s">
        <v>328</v>
      </c>
    </row>
    <row r="83" spans="2:13">
      <c r="B83" s="255" t="s">
        <v>295</v>
      </c>
      <c r="C83" s="378"/>
      <c r="D83" s="378"/>
      <c r="E83" s="378"/>
    </row>
    <row r="84" spans="2:13">
      <c r="B84" s="251"/>
      <c r="C84" s="378"/>
      <c r="D84" s="378"/>
      <c r="E84" s="378"/>
    </row>
    <row r="85" spans="2:13">
      <c r="B85" s="251"/>
      <c r="C85" s="252"/>
      <c r="D85" s="253"/>
      <c r="E85" s="386"/>
      <c r="F85" s="386"/>
      <c r="G85" s="253"/>
      <c r="H85" s="253"/>
      <c r="I85" s="253"/>
      <c r="J85" s="253"/>
      <c r="K85" s="253"/>
    </row>
    <row r="86" spans="2:13" s="362" customFormat="1" ht="18">
      <c r="B86" s="248" t="s">
        <v>329</v>
      </c>
      <c r="C86" s="249">
        <v>2024</v>
      </c>
      <c r="D86" s="249">
        <v>2023</v>
      </c>
      <c r="E86" s="249">
        <v>2022</v>
      </c>
      <c r="F86" s="249">
        <v>2021</v>
      </c>
      <c r="G86" s="249">
        <v>2020</v>
      </c>
      <c r="H86" s="298"/>
      <c r="I86" s="403"/>
      <c r="J86" s="403"/>
      <c r="K86" s="403"/>
    </row>
    <row r="87" spans="2:13">
      <c r="B87" s="291" t="s">
        <v>330</v>
      </c>
      <c r="C87" s="392">
        <f>C88/(C89+C88)</f>
        <v>0.6</v>
      </c>
      <c r="D87" s="404">
        <v>0.5</v>
      </c>
      <c r="E87" s="404">
        <v>0.5</v>
      </c>
      <c r="F87" s="404">
        <v>0.43</v>
      </c>
      <c r="G87" s="404">
        <v>0.28999999999999998</v>
      </c>
      <c r="H87" s="386"/>
    </row>
    <row r="88" spans="2:13">
      <c r="B88" s="251" t="s">
        <v>331</v>
      </c>
      <c r="C88" s="265">
        <v>3</v>
      </c>
      <c r="D88" s="253">
        <v>3</v>
      </c>
      <c r="E88" s="253">
        <v>3</v>
      </c>
      <c r="F88" s="253">
        <v>3</v>
      </c>
      <c r="G88" s="253">
        <v>2</v>
      </c>
      <c r="H88" s="253"/>
    </row>
    <row r="89" spans="2:13">
      <c r="B89" s="254" t="s">
        <v>332</v>
      </c>
      <c r="C89" s="370">
        <v>2</v>
      </c>
      <c r="D89" s="258">
        <v>3</v>
      </c>
      <c r="E89" s="258">
        <v>3</v>
      </c>
      <c r="F89" s="258">
        <v>4</v>
      </c>
      <c r="G89" s="258">
        <v>5</v>
      </c>
      <c r="H89" s="253"/>
    </row>
    <row r="90" spans="2:13">
      <c r="B90" s="255" t="s">
        <v>333</v>
      </c>
      <c r="C90" s="378"/>
      <c r="D90" s="378"/>
      <c r="E90" s="378"/>
      <c r="F90" s="378"/>
      <c r="G90" s="378"/>
    </row>
    <row r="91" spans="2:13">
      <c r="B91" s="255"/>
      <c r="C91" s="378"/>
      <c r="D91" s="378"/>
      <c r="E91" s="378"/>
      <c r="F91" s="378"/>
      <c r="G91" s="378"/>
    </row>
    <row r="93" spans="2:13" s="362" customFormat="1" ht="36.75" customHeight="1">
      <c r="B93" s="281" t="s">
        <v>334</v>
      </c>
      <c r="C93" s="249">
        <v>2024</v>
      </c>
      <c r="D93" s="249">
        <v>2023</v>
      </c>
      <c r="E93" s="249">
        <v>2022</v>
      </c>
      <c r="F93" s="249">
        <v>2021</v>
      </c>
      <c r="G93" s="249">
        <v>2020</v>
      </c>
      <c r="H93" s="298"/>
      <c r="I93" s="403"/>
      <c r="J93" s="403"/>
      <c r="K93" s="405"/>
    </row>
    <row r="94" spans="2:13" ht="17.25">
      <c r="B94" s="291" t="s">
        <v>335</v>
      </c>
      <c r="C94" s="368">
        <v>1.6E-2</v>
      </c>
      <c r="D94" s="368">
        <v>1.4910536779324055E-2</v>
      </c>
      <c r="E94" s="272">
        <v>1.6E-2</v>
      </c>
      <c r="F94" s="272">
        <v>2.3E-2</v>
      </c>
      <c r="G94" s="272">
        <v>1.9E-2</v>
      </c>
      <c r="H94" s="268"/>
      <c r="K94" s="405"/>
    </row>
    <row r="95" spans="2:13">
      <c r="B95" s="254" t="s">
        <v>336</v>
      </c>
      <c r="C95" s="368">
        <v>0.24199999999999999</v>
      </c>
      <c r="D95" s="371">
        <v>0.24209486166007904</v>
      </c>
      <c r="E95" s="270">
        <v>0.24209486166007904</v>
      </c>
      <c r="F95" s="270">
        <v>0.218</v>
      </c>
      <c r="G95" s="270">
        <v>0.23</v>
      </c>
      <c r="H95" s="268"/>
      <c r="K95" s="263"/>
    </row>
    <row r="96" spans="2:13">
      <c r="B96" s="406" t="s">
        <v>337</v>
      </c>
      <c r="L96" s="407"/>
      <c r="M96" s="247"/>
    </row>
    <row r="97" spans="2:11">
      <c r="B97" s="255"/>
    </row>
    <row r="98" spans="2:11">
      <c r="B98" s="251"/>
      <c r="C98" s="268"/>
      <c r="D98" s="268"/>
      <c r="E98" s="268"/>
      <c r="F98" s="268"/>
      <c r="G98" s="268"/>
    </row>
    <row r="99" spans="2:11" s="362" customFormat="1" ht="35.25" customHeight="1">
      <c r="B99" s="281" t="s">
        <v>338</v>
      </c>
      <c r="C99" s="249">
        <v>2024</v>
      </c>
      <c r="D99" s="249">
        <v>2023</v>
      </c>
      <c r="E99" s="249">
        <v>2022</v>
      </c>
      <c r="F99" s="249">
        <v>2021</v>
      </c>
      <c r="G99" s="249">
        <v>2020</v>
      </c>
      <c r="H99" s="298"/>
      <c r="I99" s="403"/>
      <c r="J99" s="403"/>
      <c r="K99" s="403"/>
    </row>
    <row r="100" spans="2:11">
      <c r="B100" s="279" t="s">
        <v>339</v>
      </c>
      <c r="C100" s="368">
        <v>4.2000000000000003E-2</v>
      </c>
      <c r="D100" s="542">
        <v>4.1501976284584984E-2</v>
      </c>
      <c r="E100" s="272">
        <v>4.5999999999999999E-2</v>
      </c>
      <c r="F100" s="272">
        <v>5.7000000000000002E-2</v>
      </c>
      <c r="G100" s="272">
        <v>6.9000000000000006E-2</v>
      </c>
      <c r="H100" s="268"/>
    </row>
    <row r="101" spans="2:11">
      <c r="B101" s="278"/>
      <c r="C101" s="273"/>
      <c r="D101" s="268"/>
      <c r="E101" s="268"/>
      <c r="F101" s="268"/>
      <c r="G101" s="268"/>
    </row>
    <row r="102" spans="2:11">
      <c r="B102" s="255"/>
    </row>
    <row r="103" spans="2:11" ht="18.75">
      <c r="B103" s="408" t="s">
        <v>340</v>
      </c>
    </row>
    <row r="104" spans="2:11" s="362" customFormat="1" ht="15.75">
      <c r="C104" s="728"/>
      <c r="D104" s="728"/>
      <c r="E104" s="728"/>
      <c r="F104" s="728"/>
      <c r="G104" s="728"/>
      <c r="H104" s="728"/>
      <c r="I104" s="409"/>
      <c r="J104" s="409"/>
      <c r="K104" s="403"/>
    </row>
    <row r="105" spans="2:11" s="362" customFormat="1" ht="45" customHeight="1">
      <c r="B105" s="248" t="s">
        <v>341</v>
      </c>
      <c r="C105" s="366" t="s">
        <v>297</v>
      </c>
      <c r="D105" s="366" t="s">
        <v>298</v>
      </c>
      <c r="E105" s="366" t="s">
        <v>342</v>
      </c>
      <c r="F105" s="366" t="s">
        <v>343</v>
      </c>
      <c r="G105" s="366" t="s">
        <v>344</v>
      </c>
      <c r="H105" s="366" t="s">
        <v>345</v>
      </c>
      <c r="I105" s="366" t="s">
        <v>346</v>
      </c>
      <c r="J105" s="410"/>
    </row>
    <row r="106" spans="2:11">
      <c r="B106" s="251" t="s">
        <v>291</v>
      </c>
      <c r="C106" s="275">
        <v>44</v>
      </c>
      <c r="D106" s="275">
        <v>102</v>
      </c>
      <c r="E106" s="275">
        <v>42</v>
      </c>
      <c r="F106" s="275">
        <v>81</v>
      </c>
      <c r="G106" s="275">
        <v>17</v>
      </c>
      <c r="H106" s="275">
        <v>6</v>
      </c>
      <c r="I106" s="372">
        <v>0.14199999999999999</v>
      </c>
      <c r="J106" s="265"/>
    </row>
    <row r="107" spans="2:11">
      <c r="B107" s="254" t="s">
        <v>292</v>
      </c>
      <c r="C107" s="275">
        <v>0</v>
      </c>
      <c r="D107" s="275">
        <v>1</v>
      </c>
      <c r="E107" s="275">
        <v>1</v>
      </c>
      <c r="F107" s="275">
        <v>0</v>
      </c>
      <c r="G107" s="275">
        <v>0</v>
      </c>
      <c r="H107" s="275">
        <v>0</v>
      </c>
      <c r="I107" s="371">
        <v>3.7999999999999999E-2</v>
      </c>
      <c r="J107" s="265"/>
    </row>
    <row r="108" spans="2:11" ht="17.25">
      <c r="B108" s="251" t="s">
        <v>347</v>
      </c>
      <c r="C108" s="275">
        <v>0</v>
      </c>
      <c r="D108" s="275">
        <v>0</v>
      </c>
      <c r="E108" s="275">
        <v>0</v>
      </c>
      <c r="F108" s="275">
        <v>0</v>
      </c>
      <c r="G108" s="275">
        <v>0</v>
      </c>
      <c r="H108" s="275">
        <v>0</v>
      </c>
      <c r="I108" s="372">
        <v>0</v>
      </c>
      <c r="J108" s="265"/>
    </row>
    <row r="109" spans="2:11">
      <c r="B109" s="373" t="s">
        <v>272</v>
      </c>
      <c r="C109" s="411">
        <f>SUM(C106:C108)</f>
        <v>44</v>
      </c>
      <c r="D109" s="411">
        <f>SUM(D106:D108)</f>
        <v>103</v>
      </c>
      <c r="E109" s="411">
        <f t="shared" ref="E109:H109" si="10">SUM(E106:E108)</f>
        <v>43</v>
      </c>
      <c r="F109" s="411">
        <f t="shared" si="10"/>
        <v>81</v>
      </c>
      <c r="G109" s="411">
        <f t="shared" si="10"/>
        <v>17</v>
      </c>
      <c r="H109" s="411">
        <f t="shared" si="10"/>
        <v>6</v>
      </c>
      <c r="I109" s="412">
        <v>0.13900000000000001</v>
      </c>
      <c r="J109" s="384"/>
    </row>
    <row r="110" spans="2:11">
      <c r="B110" s="255" t="s">
        <v>348</v>
      </c>
      <c r="C110" s="386"/>
      <c r="D110" s="386"/>
      <c r="E110" s="386"/>
      <c r="F110" s="386"/>
      <c r="G110" s="386"/>
      <c r="H110" s="386"/>
      <c r="I110" s="265"/>
      <c r="J110" s="265"/>
    </row>
    <row r="111" spans="2:11">
      <c r="B111" s="255"/>
      <c r="C111" s="386"/>
      <c r="D111" s="386"/>
      <c r="E111" s="386"/>
      <c r="F111" s="386"/>
      <c r="G111" s="386"/>
      <c r="H111" s="386"/>
      <c r="I111" s="265"/>
      <c r="J111" s="265"/>
    </row>
    <row r="113" spans="2:11" ht="21">
      <c r="B113" s="360" t="s">
        <v>349</v>
      </c>
    </row>
    <row r="114" spans="2:11" s="362" customFormat="1" ht="15.75">
      <c r="C114" s="728"/>
      <c r="D114" s="728"/>
      <c r="E114" s="728"/>
      <c r="F114" s="728"/>
      <c r="G114" s="728"/>
      <c r="H114" s="728"/>
      <c r="I114" s="409"/>
      <c r="J114" s="409"/>
      <c r="K114" s="403"/>
    </row>
    <row r="115" spans="2:11" s="362" customFormat="1" ht="42" customHeight="1">
      <c r="B115" s="248" t="s">
        <v>341</v>
      </c>
      <c r="C115" s="366" t="s">
        <v>297</v>
      </c>
      <c r="D115" s="366" t="s">
        <v>298</v>
      </c>
      <c r="E115" s="366" t="s">
        <v>342</v>
      </c>
      <c r="F115" s="366" t="s">
        <v>343</v>
      </c>
      <c r="G115" s="366" t="s">
        <v>344</v>
      </c>
      <c r="H115" s="366" t="s">
        <v>345</v>
      </c>
      <c r="I115" s="366" t="s">
        <v>350</v>
      </c>
      <c r="J115" s="410"/>
    </row>
    <row r="116" spans="2:11">
      <c r="B116" s="251" t="s">
        <v>291</v>
      </c>
      <c r="C116" s="275">
        <v>56</v>
      </c>
      <c r="D116" s="275">
        <v>148</v>
      </c>
      <c r="E116" s="275">
        <v>32</v>
      </c>
      <c r="F116" s="275">
        <v>116</v>
      </c>
      <c r="G116" s="275">
        <v>39</v>
      </c>
      <c r="H116" s="275">
        <v>17</v>
      </c>
      <c r="I116" s="372">
        <v>0.19900000000000001</v>
      </c>
      <c r="J116" s="265"/>
    </row>
    <row r="117" spans="2:11">
      <c r="B117" s="254" t="s">
        <v>292</v>
      </c>
      <c r="C117" s="275">
        <v>1</v>
      </c>
      <c r="D117" s="275">
        <v>7</v>
      </c>
      <c r="E117" s="275">
        <v>1</v>
      </c>
      <c r="F117" s="275">
        <v>3</v>
      </c>
      <c r="G117" s="275">
        <v>2</v>
      </c>
      <c r="H117" s="275">
        <v>2</v>
      </c>
      <c r="I117" s="371">
        <v>0.308</v>
      </c>
      <c r="J117" s="265"/>
    </row>
    <row r="118" spans="2:11" ht="17.25">
      <c r="B118" s="251" t="s">
        <v>293</v>
      </c>
      <c r="C118" s="275">
        <v>0</v>
      </c>
      <c r="D118" s="275">
        <v>1</v>
      </c>
      <c r="E118" s="275">
        <v>0</v>
      </c>
      <c r="F118" s="275">
        <v>1</v>
      </c>
      <c r="G118" s="275">
        <v>0</v>
      </c>
      <c r="H118" s="275">
        <v>0</v>
      </c>
      <c r="I118" s="372">
        <v>0.111</v>
      </c>
      <c r="J118" s="265"/>
    </row>
    <row r="119" spans="2:11">
      <c r="B119" s="373" t="s">
        <v>272</v>
      </c>
      <c r="C119" s="411">
        <f>SUM(C116:C118)</f>
        <v>57</v>
      </c>
      <c r="D119" s="411">
        <f>SUM(D116:D118)</f>
        <v>156</v>
      </c>
      <c r="E119" s="411">
        <f t="shared" ref="E119:H119" si="11">SUM(E116:E118)</f>
        <v>33</v>
      </c>
      <c r="F119" s="411">
        <f t="shared" si="11"/>
        <v>120</v>
      </c>
      <c r="G119" s="411">
        <f t="shared" si="11"/>
        <v>41</v>
      </c>
      <c r="H119" s="411">
        <f t="shared" si="11"/>
        <v>19</v>
      </c>
      <c r="I119" s="412">
        <v>0.20100000000000001</v>
      </c>
      <c r="J119" s="384"/>
    </row>
    <row r="120" spans="2:11">
      <c r="B120" s="255" t="s">
        <v>351</v>
      </c>
    </row>
    <row r="121" spans="2:11">
      <c r="B121" s="255" t="s">
        <v>295</v>
      </c>
      <c r="C121" s="386"/>
      <c r="D121" s="386"/>
      <c r="E121" s="386"/>
      <c r="F121" s="386"/>
      <c r="G121" s="386"/>
      <c r="H121" s="386"/>
      <c r="I121" s="265"/>
      <c r="J121" s="265"/>
    </row>
    <row r="122" spans="2:11">
      <c r="B122" s="255"/>
      <c r="C122" s="386"/>
      <c r="D122" s="386"/>
      <c r="E122" s="386"/>
      <c r="F122" s="386"/>
      <c r="G122" s="386"/>
      <c r="H122" s="386"/>
      <c r="I122" s="265"/>
      <c r="J122" s="265"/>
    </row>
    <row r="123" spans="2:11">
      <c r="B123" s="251"/>
    </row>
    <row r="124" spans="2:11" ht="18.75">
      <c r="B124" s="360" t="s">
        <v>352</v>
      </c>
    </row>
    <row r="126" spans="2:11" s="362" customFormat="1" ht="15.75">
      <c r="B126" s="277" t="s">
        <v>291</v>
      </c>
      <c r="C126" s="277"/>
      <c r="D126" s="277"/>
      <c r="E126" s="277"/>
      <c r="F126" s="366" t="s">
        <v>353</v>
      </c>
      <c r="G126" s="366" t="s">
        <v>354</v>
      </c>
      <c r="H126" s="399"/>
      <c r="I126" s="410"/>
      <c r="J126" s="410"/>
      <c r="K126" s="403"/>
    </row>
    <row r="127" spans="2:11" s="266" customFormat="1">
      <c r="B127" s="732" t="s">
        <v>355</v>
      </c>
      <c r="C127" s="732"/>
      <c r="D127" s="732"/>
      <c r="E127" s="732"/>
      <c r="F127" s="413">
        <v>16</v>
      </c>
      <c r="G127" s="413">
        <v>38</v>
      </c>
      <c r="H127" s="265"/>
      <c r="I127" s="414"/>
      <c r="J127" s="414"/>
      <c r="K127" s="264"/>
    </row>
    <row r="128" spans="2:11">
      <c r="B128" s="730" t="s">
        <v>356</v>
      </c>
      <c r="C128" s="731"/>
      <c r="D128" s="731"/>
      <c r="E128" s="731"/>
      <c r="F128" s="258">
        <v>5</v>
      </c>
      <c r="G128" s="415">
        <v>33</v>
      </c>
      <c r="I128" s="265"/>
      <c r="J128" s="265"/>
    </row>
    <row r="130" spans="2:11" s="362" customFormat="1" ht="15.75">
      <c r="B130" s="733" t="s">
        <v>292</v>
      </c>
      <c r="C130" s="733"/>
      <c r="D130" s="733"/>
      <c r="E130" s="733"/>
      <c r="F130" s="366" t="s">
        <v>353</v>
      </c>
      <c r="G130" s="366" t="s">
        <v>354</v>
      </c>
      <c r="H130" s="399"/>
      <c r="I130" s="410"/>
      <c r="J130" s="410"/>
      <c r="K130" s="403"/>
    </row>
    <row r="131" spans="2:11" s="266" customFormat="1">
      <c r="B131" s="734" t="s">
        <v>355</v>
      </c>
      <c r="C131" s="734"/>
      <c r="D131" s="734"/>
      <c r="E131" s="734"/>
      <c r="F131" s="416">
        <v>0</v>
      </c>
      <c r="G131" s="265">
        <v>0</v>
      </c>
      <c r="H131" s="265"/>
      <c r="I131" s="414"/>
      <c r="J131" s="414"/>
      <c r="K131" s="264"/>
    </row>
    <row r="132" spans="2:11">
      <c r="B132" s="730" t="s">
        <v>356</v>
      </c>
      <c r="C132" s="731"/>
      <c r="D132" s="731"/>
      <c r="E132" s="731"/>
      <c r="F132" s="258">
        <v>0</v>
      </c>
      <c r="G132" s="258">
        <v>0</v>
      </c>
      <c r="H132" s="253"/>
      <c r="I132" s="265"/>
      <c r="J132" s="265"/>
    </row>
    <row r="133" spans="2:11">
      <c r="B133" s="246"/>
      <c r="C133" s="246"/>
      <c r="F133" s="386"/>
      <c r="G133" s="386"/>
      <c r="H133" s="386"/>
      <c r="I133" s="265"/>
      <c r="J133" s="265"/>
    </row>
    <row r="134" spans="2:11" s="362" customFormat="1" ht="18">
      <c r="B134" s="733" t="s">
        <v>357</v>
      </c>
      <c r="C134" s="733"/>
      <c r="D134" s="733"/>
      <c r="E134" s="733"/>
      <c r="F134" s="366" t="s">
        <v>353</v>
      </c>
      <c r="G134" s="366" t="s">
        <v>354</v>
      </c>
      <c r="H134" s="399"/>
      <c r="I134" s="410"/>
      <c r="J134" s="410"/>
      <c r="K134" s="403"/>
    </row>
    <row r="135" spans="2:11" s="266" customFormat="1">
      <c r="B135" s="734" t="s">
        <v>355</v>
      </c>
      <c r="C135" s="734"/>
      <c r="D135" s="734"/>
      <c r="E135" s="734"/>
      <c r="F135" s="416">
        <v>0</v>
      </c>
      <c r="G135" s="265">
        <v>0</v>
      </c>
      <c r="H135" s="265"/>
      <c r="I135" s="414"/>
      <c r="J135" s="414"/>
      <c r="K135" s="264"/>
    </row>
    <row r="136" spans="2:11">
      <c r="B136" s="730" t="s">
        <v>356</v>
      </c>
      <c r="C136" s="731"/>
      <c r="D136" s="731"/>
      <c r="E136" s="731"/>
      <c r="F136" s="258">
        <v>0</v>
      </c>
      <c r="G136" s="258">
        <v>0</v>
      </c>
      <c r="H136" s="253"/>
      <c r="I136" s="265"/>
      <c r="J136" s="265"/>
    </row>
    <row r="137" spans="2:11">
      <c r="B137" s="261" t="s">
        <v>348</v>
      </c>
      <c r="F137" s="386"/>
      <c r="G137" s="386"/>
      <c r="H137" s="386"/>
      <c r="I137" s="265"/>
      <c r="J137" s="265"/>
    </row>
    <row r="138" spans="2:11">
      <c r="B138" s="261"/>
      <c r="C138" s="246"/>
      <c r="F138" s="386"/>
      <c r="G138" s="386"/>
      <c r="H138" s="386"/>
      <c r="I138" s="265"/>
      <c r="J138" s="265"/>
    </row>
    <row r="139" spans="2:11">
      <c r="B139" s="261"/>
      <c r="C139" s="246"/>
      <c r="F139" s="386"/>
      <c r="G139" s="386"/>
      <c r="H139" s="386"/>
      <c r="I139" s="265"/>
      <c r="J139" s="265"/>
    </row>
    <row r="140" spans="2:11" ht="18.75">
      <c r="B140" s="360" t="s">
        <v>358</v>
      </c>
      <c r="C140" s="246"/>
      <c r="F140" s="386"/>
      <c r="G140" s="386"/>
      <c r="H140" s="386"/>
      <c r="I140" s="265"/>
      <c r="J140" s="265"/>
    </row>
    <row r="141" spans="2:11">
      <c r="B141" s="261"/>
      <c r="C141" s="246"/>
      <c r="F141" s="386"/>
      <c r="G141" s="386"/>
      <c r="H141" s="386"/>
      <c r="I141" s="265"/>
      <c r="J141" s="265"/>
    </row>
    <row r="142" spans="2:11" s="362" customFormat="1" ht="15.75">
      <c r="B142" s="248" t="s">
        <v>359</v>
      </c>
      <c r="C142" s="249">
        <v>2024</v>
      </c>
      <c r="D142" s="298"/>
      <c r="E142" s="298"/>
      <c r="F142" s="298"/>
      <c r="G142" s="298"/>
      <c r="H142" s="417">
        <v>2018</v>
      </c>
      <c r="I142" s="417"/>
      <c r="J142" s="417"/>
      <c r="K142" s="403"/>
    </row>
    <row r="143" spans="2:11" s="246" customFormat="1" ht="17.25" customHeight="1">
      <c r="B143" s="276" t="s">
        <v>360</v>
      </c>
      <c r="C143" s="404">
        <v>0.89</v>
      </c>
      <c r="D143" s="253"/>
      <c r="E143" s="253"/>
      <c r="F143" s="253"/>
      <c r="G143" s="253"/>
      <c r="I143" s="267"/>
      <c r="J143" s="267"/>
    </row>
    <row r="144" spans="2:11">
      <c r="B144" s="381" t="s">
        <v>361</v>
      </c>
      <c r="C144" s="386">
        <v>0.88</v>
      </c>
      <c r="D144" s="271"/>
      <c r="I144" s="263"/>
      <c r="J144" s="263"/>
    </row>
    <row r="145" spans="2:10" ht="17.25">
      <c r="B145" s="381" t="s">
        <v>362</v>
      </c>
      <c r="C145" s="418">
        <v>0.91</v>
      </c>
      <c r="D145" s="244"/>
      <c r="I145" s="263"/>
      <c r="J145" s="263"/>
    </row>
    <row r="146" spans="2:10">
      <c r="B146" s="256" t="s">
        <v>363</v>
      </c>
    </row>
  </sheetData>
  <sheetProtection algorithmName="SHA-512" hashValue="HpNlwqcLAZVXVeC/9dsp+jswrtCmuCalCVc6318n0ZPrchzLZ1kKKw2By8jD4dKbu2FrpNj1Bg/YGNyG9ENESw==" saltValue="HgllYcZayiK4Ce2f6AL0JA==" spinCount="100000" sheet="1" objects="1" scenarios="1" sort="0" autoFilter="0"/>
  <mergeCells count="25">
    <mergeCell ref="B8:C8"/>
    <mergeCell ref="E11:F11"/>
    <mergeCell ref="G11:J11"/>
    <mergeCell ref="N12:W12"/>
    <mergeCell ref="O15:Y15"/>
    <mergeCell ref="C59:F59"/>
    <mergeCell ref="G59:J59"/>
    <mergeCell ref="C67:F67"/>
    <mergeCell ref="G67:J67"/>
    <mergeCell ref="C51:F51"/>
    <mergeCell ref="G51:J51"/>
    <mergeCell ref="C75:F75"/>
    <mergeCell ref="G75:J75"/>
    <mergeCell ref="B136:E136"/>
    <mergeCell ref="C104:D104"/>
    <mergeCell ref="E104:H104"/>
    <mergeCell ref="C114:D114"/>
    <mergeCell ref="E114:H114"/>
    <mergeCell ref="B127:E127"/>
    <mergeCell ref="B128:E128"/>
    <mergeCell ref="B130:E130"/>
    <mergeCell ref="B131:E131"/>
    <mergeCell ref="B132:E132"/>
    <mergeCell ref="B134:E134"/>
    <mergeCell ref="B135:E135"/>
  </mergeCells>
  <hyperlinks>
    <hyperlink ref="I3" location="Contents!A1" display="CONTENTS TAB" xr:uid="{5F4369EB-8716-48BD-A1DE-847888C4B94D}"/>
  </hyperlinks>
  <pageMargins left="0.7" right="0.7" top="0.75" bottom="0.75" header="0.3" footer="0.3"/>
  <pageSetup paperSize="8" scale="44"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68DE-40E1-4E20-9FA7-246859E092B8}">
  <sheetPr codeName="Sheet15">
    <pageSetUpPr fitToPage="1"/>
  </sheetPr>
  <dimension ref="A2:Q63"/>
  <sheetViews>
    <sheetView topLeftCell="A13" zoomScale="70" zoomScaleNormal="70" workbookViewId="0">
      <selection activeCell="B53" sqref="B53:G53"/>
    </sheetView>
  </sheetViews>
  <sheetFormatPr defaultRowHeight="15"/>
  <cols>
    <col min="1" max="1" width="4.140625" customWidth="1"/>
    <col min="2" max="2" width="140.85546875" customWidth="1"/>
    <col min="3" max="3" width="12.85546875" customWidth="1"/>
    <col min="4" max="4" width="13.140625" customWidth="1"/>
    <col min="5" max="5" width="11.42578125" customWidth="1"/>
    <col min="6" max="6" width="13.140625" style="1" customWidth="1"/>
    <col min="7" max="7" width="12.5703125" style="1" customWidth="1"/>
    <col min="8" max="8" width="12.140625" style="1" customWidth="1"/>
    <col min="9" max="9" width="12.140625" style="3" customWidth="1"/>
    <col min="10" max="10" width="10.42578125" customWidth="1"/>
  </cols>
  <sheetData>
    <row r="2" spans="2:15">
      <c r="F2"/>
      <c r="G2" s="5" t="s">
        <v>0</v>
      </c>
    </row>
    <row r="3" spans="2:15">
      <c r="F3"/>
      <c r="G3" s="85" t="s">
        <v>3</v>
      </c>
    </row>
    <row r="4" spans="2:15">
      <c r="F4"/>
      <c r="G4"/>
    </row>
    <row r="5" spans="2:15">
      <c r="F5"/>
      <c r="G5"/>
      <c r="J5" s="41"/>
    </row>
    <row r="6" spans="2:15">
      <c r="C6" s="41"/>
    </row>
    <row r="7" spans="2:15" ht="15.75">
      <c r="B7" s="195"/>
    </row>
    <row r="8" spans="2:15" ht="21" customHeight="1">
      <c r="B8" s="738" t="s">
        <v>364</v>
      </c>
      <c r="C8" s="738"/>
      <c r="D8" s="738"/>
      <c r="E8" s="738"/>
      <c r="F8" s="101"/>
      <c r="G8" s="101"/>
      <c r="H8" s="101"/>
      <c r="I8" s="109"/>
    </row>
    <row r="9" spans="2:15" ht="21" customHeight="1">
      <c r="B9" s="146"/>
      <c r="C9" s="147"/>
      <c r="D9" s="147"/>
      <c r="E9" s="147"/>
      <c r="F9" s="147"/>
      <c r="G9" s="147"/>
      <c r="H9" s="147"/>
      <c r="I9" s="148"/>
    </row>
    <row r="10" spans="2:15" ht="15.75">
      <c r="B10" s="91" t="s">
        <v>365</v>
      </c>
      <c r="C10" s="91">
        <v>2024</v>
      </c>
      <c r="D10" s="91">
        <v>2023</v>
      </c>
      <c r="E10" s="91">
        <v>2022</v>
      </c>
      <c r="F10" s="92">
        <v>2021</v>
      </c>
      <c r="G10" s="92">
        <v>2020</v>
      </c>
      <c r="H10" s="303"/>
      <c r="J10" s="97"/>
      <c r="K10" s="24"/>
      <c r="L10" s="1"/>
      <c r="M10" s="1"/>
      <c r="N10" s="1"/>
    </row>
    <row r="11" spans="2:15">
      <c r="B11" s="3" t="s">
        <v>366</v>
      </c>
      <c r="C11" s="319">
        <v>3</v>
      </c>
      <c r="D11" s="3">
        <v>1</v>
      </c>
      <c r="E11" s="3">
        <v>0</v>
      </c>
      <c r="F11" s="48">
        <v>1</v>
      </c>
      <c r="G11" s="48">
        <v>3</v>
      </c>
      <c r="H11" s="48"/>
      <c r="I11" s="196"/>
      <c r="J11" s="25"/>
      <c r="K11" s="1"/>
      <c r="L11" s="1"/>
      <c r="M11" s="1"/>
      <c r="N11" s="1"/>
    </row>
    <row r="12" spans="2:15">
      <c r="B12" s="40" t="s">
        <v>367</v>
      </c>
      <c r="C12" s="319">
        <v>1</v>
      </c>
      <c r="D12" s="40">
        <v>0</v>
      </c>
      <c r="E12" s="40">
        <v>0</v>
      </c>
      <c r="F12" s="73">
        <v>0</v>
      </c>
      <c r="G12" s="49">
        <v>1</v>
      </c>
      <c r="H12" s="48"/>
      <c r="I12" s="149"/>
    </row>
    <row r="13" spans="2:15">
      <c r="F13" s="87"/>
      <c r="G13" s="48"/>
      <c r="H13" s="48"/>
      <c r="I13" s="149"/>
    </row>
    <row r="14" spans="2:15">
      <c r="F14" s="87"/>
      <c r="G14" s="48"/>
      <c r="H14" s="48"/>
      <c r="I14" s="149"/>
    </row>
    <row r="15" spans="2:15" ht="15.75">
      <c r="B15" s="91" t="s">
        <v>368</v>
      </c>
      <c r="C15" s="91">
        <v>2024</v>
      </c>
      <c r="D15" s="91">
        <v>2023</v>
      </c>
      <c r="E15" s="91">
        <v>2022</v>
      </c>
      <c r="F15" s="92">
        <v>2021</v>
      </c>
      <c r="G15" s="92">
        <v>2020</v>
      </c>
      <c r="H15" s="303"/>
      <c r="I15" s="195"/>
      <c r="J15" s="97"/>
      <c r="K15" s="61"/>
      <c r="L15" s="61"/>
      <c r="M15" s="61"/>
      <c r="N15" s="61"/>
      <c r="O15" s="293"/>
    </row>
    <row r="16" spans="2:15">
      <c r="B16" s="37" t="s">
        <v>369</v>
      </c>
      <c r="C16" s="349">
        <v>0.33</v>
      </c>
      <c r="D16" s="197">
        <v>1</v>
      </c>
      <c r="E16" s="103">
        <v>0</v>
      </c>
      <c r="F16" s="76">
        <v>1</v>
      </c>
      <c r="G16" s="77">
        <v>0.66</v>
      </c>
      <c r="H16" s="77"/>
      <c r="I16" s="196"/>
      <c r="J16" s="1"/>
      <c r="K16" s="1"/>
      <c r="L16" s="1"/>
      <c r="M16" s="1"/>
      <c r="N16" s="1"/>
    </row>
    <row r="17" spans="1:16" ht="17.25">
      <c r="B17" s="3" t="s">
        <v>370</v>
      </c>
      <c r="C17" s="349">
        <v>0.66</v>
      </c>
      <c r="D17" s="198">
        <v>0</v>
      </c>
      <c r="E17" s="104">
        <v>0</v>
      </c>
      <c r="F17" s="77">
        <v>0</v>
      </c>
      <c r="G17" s="477" t="s">
        <v>371</v>
      </c>
      <c r="H17" s="77"/>
      <c r="I17" s="150"/>
      <c r="J17" s="1"/>
      <c r="K17" s="1"/>
      <c r="L17" s="1"/>
      <c r="M17" s="1"/>
      <c r="N17" s="1"/>
      <c r="P17" s="292"/>
    </row>
    <row r="18" spans="1:16">
      <c r="B18" s="36" t="s">
        <v>372</v>
      </c>
      <c r="C18" s="349">
        <v>0</v>
      </c>
      <c r="D18" s="199">
        <v>0</v>
      </c>
      <c r="E18" s="105">
        <v>0</v>
      </c>
      <c r="F18" s="78">
        <v>0</v>
      </c>
      <c r="G18" s="78">
        <v>0</v>
      </c>
      <c r="H18" s="77"/>
      <c r="I18" s="150"/>
      <c r="J18" s="1"/>
      <c r="K18" s="348"/>
      <c r="L18" s="1"/>
      <c r="M18" s="1"/>
      <c r="N18" s="1"/>
    </row>
    <row r="19" spans="1:16">
      <c r="B19" s="71" t="s">
        <v>373</v>
      </c>
      <c r="D19" s="71"/>
      <c r="E19" s="71"/>
      <c r="F19" s="77"/>
      <c r="G19" s="77"/>
      <c r="H19" s="77"/>
      <c r="I19" s="150"/>
      <c r="J19" s="1"/>
      <c r="K19" s="1"/>
      <c r="L19" s="1"/>
      <c r="M19" s="1"/>
      <c r="N19" s="1"/>
    </row>
    <row r="20" spans="1:16">
      <c r="B20" s="71"/>
      <c r="D20" s="71"/>
      <c r="E20" s="71"/>
      <c r="F20" s="77"/>
      <c r="G20" s="434"/>
      <c r="H20" s="77"/>
      <c r="I20" s="150"/>
      <c r="J20" s="1"/>
      <c r="K20" s="1"/>
      <c r="L20" s="1"/>
      <c r="M20" s="1"/>
      <c r="N20" s="1"/>
    </row>
    <row r="21" spans="1:16">
      <c r="B21" s="39"/>
      <c r="D21" s="39"/>
      <c r="E21" s="39"/>
      <c r="F21"/>
      <c r="J21" s="1"/>
      <c r="K21" s="1"/>
      <c r="L21" s="1"/>
      <c r="M21" s="1"/>
      <c r="N21" s="1"/>
    </row>
    <row r="22" spans="1:16" ht="15.75">
      <c r="A22" s="62"/>
      <c r="B22" s="91" t="s">
        <v>374</v>
      </c>
      <c r="C22" s="91">
        <v>2024</v>
      </c>
      <c r="D22" s="91">
        <v>2023</v>
      </c>
      <c r="E22" s="91">
        <v>2022</v>
      </c>
      <c r="F22" s="303"/>
      <c r="H22" s="60"/>
      <c r="I22" s="98"/>
      <c r="J22" s="97"/>
      <c r="K22" s="57"/>
      <c r="L22" s="1"/>
      <c r="M22" s="1"/>
      <c r="N22" s="1"/>
    </row>
    <row r="23" spans="1:16" s="43" customFormat="1">
      <c r="B23" s="66" t="s">
        <v>375</v>
      </c>
      <c r="C23" s="475">
        <v>1</v>
      </c>
      <c r="D23" s="200">
        <v>1</v>
      </c>
      <c r="E23" s="102">
        <v>1</v>
      </c>
      <c r="F23" s="320"/>
      <c r="G23" s="44"/>
      <c r="H23" s="44"/>
      <c r="I23" s="66"/>
      <c r="J23" s="97"/>
      <c r="K23" s="97"/>
      <c r="L23" s="97"/>
      <c r="M23" s="97"/>
      <c r="N23" s="97"/>
    </row>
    <row r="24" spans="1:16" s="43" customFormat="1" ht="17.25">
      <c r="B24" s="67" t="s">
        <v>376</v>
      </c>
      <c r="C24" s="543" t="s">
        <v>377</v>
      </c>
      <c r="D24" s="201">
        <v>1</v>
      </c>
      <c r="E24" s="108">
        <v>1</v>
      </c>
      <c r="F24" s="474"/>
      <c r="G24" s="97"/>
      <c r="H24" s="44"/>
      <c r="I24" s="66"/>
      <c r="J24" s="97"/>
      <c r="K24" s="97"/>
      <c r="L24" s="97"/>
      <c r="M24" s="97"/>
      <c r="N24" s="97"/>
    </row>
    <row r="25" spans="1:16" s="43" customFormat="1">
      <c r="B25" s="476" t="s">
        <v>378</v>
      </c>
      <c r="D25" s="66"/>
      <c r="E25" s="102"/>
      <c r="F25" s="320"/>
      <c r="G25" s="97"/>
      <c r="H25" s="44"/>
      <c r="I25" s="66"/>
      <c r="J25" s="97"/>
      <c r="K25" s="97"/>
      <c r="L25" s="97"/>
      <c r="M25" s="97"/>
      <c r="N25" s="97"/>
    </row>
    <row r="26" spans="1:16" s="43" customFormat="1">
      <c r="B26" s="66"/>
      <c r="D26" s="66"/>
      <c r="E26" s="102"/>
      <c r="F26" s="320"/>
      <c r="G26" s="97"/>
      <c r="H26" s="44"/>
      <c r="I26" s="66"/>
      <c r="J26" s="97"/>
      <c r="K26" s="97"/>
      <c r="L26" s="97"/>
      <c r="M26" s="97"/>
      <c r="N26" s="97"/>
    </row>
    <row r="27" spans="1:16" s="43" customFormat="1" ht="15.75">
      <c r="B27" s="91" t="s">
        <v>374</v>
      </c>
      <c r="C27" s="91">
        <v>2024</v>
      </c>
      <c r="D27" s="91">
        <v>2023</v>
      </c>
      <c r="E27" s="91">
        <v>2022</v>
      </c>
      <c r="F27" s="303"/>
      <c r="G27" s="97"/>
      <c r="H27" s="44"/>
      <c r="I27" s="66"/>
      <c r="J27" s="97"/>
      <c r="K27" s="97"/>
      <c r="L27" s="97"/>
      <c r="M27" s="97"/>
      <c r="N27" s="97"/>
    </row>
    <row r="28" spans="1:16" ht="17.25">
      <c r="B28" s="3" t="s">
        <v>379</v>
      </c>
      <c r="C28" s="319">
        <v>72</v>
      </c>
      <c r="D28" s="3">
        <v>53</v>
      </c>
      <c r="E28" s="3">
        <v>71</v>
      </c>
      <c r="F28" s="2"/>
      <c r="G28" s="38"/>
      <c r="H28" s="38"/>
      <c r="J28" s="1"/>
      <c r="K28" s="1"/>
      <c r="L28" s="1"/>
      <c r="M28" s="1"/>
      <c r="N28" s="1"/>
    </row>
    <row r="29" spans="1:16" ht="17.25">
      <c r="B29" s="40" t="s">
        <v>380</v>
      </c>
      <c r="C29" s="319">
        <v>294</v>
      </c>
      <c r="D29" s="40">
        <v>293</v>
      </c>
      <c r="E29" s="40">
        <v>337</v>
      </c>
      <c r="F29" s="321"/>
      <c r="G29" s="2"/>
      <c r="H29" s="2"/>
    </row>
    <row r="30" spans="1:16">
      <c r="B30" s="239" t="s">
        <v>381</v>
      </c>
      <c r="F30" s="321"/>
      <c r="G30" s="2"/>
      <c r="H30" s="2"/>
    </row>
    <row r="31" spans="1:16">
      <c r="F31" s="321"/>
      <c r="G31" s="2"/>
      <c r="H31" s="2"/>
    </row>
    <row r="32" spans="1:16">
      <c r="B32" s="50"/>
      <c r="D32" s="50"/>
      <c r="E32" s="50"/>
      <c r="F32" s="321"/>
      <c r="J32" s="65"/>
      <c r="K32" s="43"/>
      <c r="L32" s="43"/>
    </row>
    <row r="33" spans="2:17" ht="15.75">
      <c r="B33" s="91" t="s">
        <v>382</v>
      </c>
      <c r="C33" s="91">
        <v>2024</v>
      </c>
      <c r="D33" s="91">
        <v>2023</v>
      </c>
      <c r="E33" s="91">
        <v>2022</v>
      </c>
      <c r="F33" s="303"/>
      <c r="G33" s="60"/>
      <c r="H33" s="60"/>
      <c r="I33" s="98"/>
      <c r="J33" s="25"/>
      <c r="K33" s="57"/>
      <c r="L33" s="97"/>
      <c r="M33" s="1"/>
      <c r="N33" s="1"/>
    </row>
    <row r="34" spans="2:17">
      <c r="B34" s="3" t="s">
        <v>383</v>
      </c>
      <c r="C34" s="209">
        <v>0</v>
      </c>
      <c r="D34" s="209">
        <v>0</v>
      </c>
      <c r="E34" s="3">
        <v>0</v>
      </c>
      <c r="F34" s="2"/>
      <c r="G34" s="38"/>
      <c r="H34" s="38"/>
      <c r="J34" s="97"/>
      <c r="K34" s="57"/>
      <c r="L34" s="97"/>
      <c r="M34" s="1"/>
      <c r="N34" s="1"/>
    </row>
    <row r="35" spans="2:17">
      <c r="B35" s="40" t="s">
        <v>384</v>
      </c>
      <c r="C35" s="209">
        <v>0</v>
      </c>
      <c r="D35" s="209">
        <v>0</v>
      </c>
      <c r="E35" s="40">
        <v>0</v>
      </c>
      <c r="F35" s="321"/>
      <c r="G35" s="2"/>
      <c r="H35" s="2"/>
      <c r="J35" s="43"/>
      <c r="K35" s="43"/>
      <c r="L35" s="43"/>
    </row>
    <row r="36" spans="2:17">
      <c r="B36" s="40" t="s">
        <v>385</v>
      </c>
      <c r="C36" s="210">
        <v>0</v>
      </c>
      <c r="D36" s="210">
        <v>0</v>
      </c>
      <c r="E36" s="40">
        <v>0</v>
      </c>
      <c r="F36" s="321"/>
      <c r="G36" s="2"/>
      <c r="H36" s="2"/>
      <c r="J36" s="43"/>
      <c r="K36" s="43"/>
      <c r="L36" s="43"/>
    </row>
    <row r="37" spans="2:17">
      <c r="B37" s="40" t="s">
        <v>386</v>
      </c>
      <c r="C37" s="210">
        <v>0</v>
      </c>
      <c r="D37" s="210">
        <v>0</v>
      </c>
      <c r="E37" s="40">
        <v>0</v>
      </c>
      <c r="F37" s="48"/>
      <c r="G37" s="48"/>
      <c r="H37" s="48"/>
      <c r="I37" s="149"/>
      <c r="J37" s="42"/>
      <c r="K37" s="42"/>
      <c r="L37" s="97"/>
      <c r="M37" s="1"/>
      <c r="N37" s="1"/>
    </row>
    <row r="38" spans="2:17">
      <c r="B38" s="40" t="s">
        <v>387</v>
      </c>
      <c r="C38" s="209">
        <v>0</v>
      </c>
      <c r="D38" s="209">
        <v>0</v>
      </c>
      <c r="E38" s="40">
        <v>0</v>
      </c>
      <c r="F38" s="48"/>
      <c r="G38" s="48"/>
      <c r="H38" s="48"/>
      <c r="I38" s="149"/>
      <c r="J38" s="42"/>
      <c r="K38" s="42"/>
      <c r="L38" s="97"/>
      <c r="M38" s="1"/>
      <c r="N38" s="1"/>
    </row>
    <row r="39" spans="2:17">
      <c r="F39" s="48"/>
      <c r="G39" s="48"/>
      <c r="H39" s="48"/>
      <c r="I39" s="149"/>
      <c r="J39" s="42"/>
      <c r="K39" s="42"/>
      <c r="L39" s="97"/>
      <c r="M39" s="1"/>
      <c r="N39" s="1"/>
    </row>
    <row r="40" spans="2:17">
      <c r="F40" s="48"/>
      <c r="G40" s="48"/>
      <c r="H40" s="48"/>
      <c r="I40" s="149"/>
      <c r="J40" s="42"/>
      <c r="K40" s="42"/>
      <c r="L40" s="97"/>
      <c r="M40" s="1"/>
      <c r="N40" s="1"/>
      <c r="P40" s="292"/>
    </row>
    <row r="41" spans="2:17" ht="15.75">
      <c r="B41" s="91" t="s">
        <v>388</v>
      </c>
      <c r="C41" s="91">
        <v>2024</v>
      </c>
      <c r="D41" s="91">
        <v>2023</v>
      </c>
      <c r="E41" s="91">
        <v>2022</v>
      </c>
      <c r="F41" s="303"/>
      <c r="G41" s="53"/>
      <c r="H41" s="53"/>
      <c r="I41" s="151"/>
      <c r="J41" s="25"/>
      <c r="K41" s="25"/>
      <c r="L41" s="97"/>
      <c r="M41" s="1"/>
      <c r="N41" s="1"/>
    </row>
    <row r="42" spans="2:17">
      <c r="B42" s="3" t="s">
        <v>389</v>
      </c>
      <c r="C42" s="2">
        <v>0</v>
      </c>
      <c r="D42" s="2">
        <v>0</v>
      </c>
      <c r="E42" s="3">
        <v>0</v>
      </c>
      <c r="F42" s="2"/>
      <c r="G42" s="38"/>
      <c r="H42" s="38"/>
      <c r="J42" s="97"/>
      <c r="K42" s="97"/>
      <c r="L42" s="97"/>
      <c r="M42" s="1"/>
      <c r="N42" s="1"/>
    </row>
    <row r="43" spans="2:17">
      <c r="B43" s="40" t="s">
        <v>390</v>
      </c>
      <c r="C43" s="210">
        <v>0</v>
      </c>
      <c r="D43" s="210">
        <v>0</v>
      </c>
      <c r="E43" s="40">
        <v>0</v>
      </c>
      <c r="F43" s="321"/>
      <c r="G43" s="2"/>
      <c r="H43" s="2"/>
      <c r="J43" s="43"/>
      <c r="K43" s="43"/>
      <c r="L43" s="43"/>
    </row>
    <row r="44" spans="2:17">
      <c r="B44" s="40" t="s">
        <v>391</v>
      </c>
      <c r="C44" s="2">
        <v>0</v>
      </c>
      <c r="D44" s="2">
        <v>0</v>
      </c>
      <c r="E44" s="40">
        <v>0</v>
      </c>
      <c r="F44" s="321"/>
      <c r="G44" s="2"/>
      <c r="H44" s="2"/>
      <c r="J44" s="43"/>
      <c r="K44" s="43"/>
      <c r="L44" s="43"/>
    </row>
    <row r="45" spans="2:17">
      <c r="B45" s="40" t="s">
        <v>392</v>
      </c>
      <c r="C45" s="210">
        <v>0</v>
      </c>
      <c r="D45" s="210">
        <v>0</v>
      </c>
      <c r="E45" s="40">
        <v>0</v>
      </c>
      <c r="F45" s="48"/>
      <c r="G45" s="48"/>
      <c r="H45" s="48"/>
      <c r="I45" s="149"/>
      <c r="J45" s="42"/>
      <c r="K45" s="42"/>
      <c r="L45" s="97"/>
      <c r="M45" s="1"/>
      <c r="N45" s="1"/>
    </row>
    <row r="46" spans="2:17">
      <c r="F46"/>
    </row>
    <row r="47" spans="2:17">
      <c r="B47" s="41"/>
      <c r="F47"/>
    </row>
    <row r="48" spans="2:17" ht="15.75">
      <c r="B48" s="91" t="s">
        <v>393</v>
      </c>
      <c r="C48" s="91">
        <v>2024</v>
      </c>
      <c r="D48" s="91">
        <v>2023</v>
      </c>
      <c r="E48" s="92">
        <v>2022</v>
      </c>
      <c r="F48" s="92">
        <v>2021</v>
      </c>
      <c r="G48" s="92">
        <v>2020</v>
      </c>
      <c r="H48" s="303"/>
      <c r="I48" s="151">
        <v>2018</v>
      </c>
      <c r="J48" s="57"/>
      <c r="K48" s="57"/>
      <c r="L48" s="57"/>
      <c r="M48" s="57"/>
      <c r="N48" s="62"/>
      <c r="O48" s="62"/>
      <c r="P48" s="62"/>
      <c r="Q48" s="62"/>
    </row>
    <row r="49" spans="2:11" ht="17.25">
      <c r="B49" s="50" t="s">
        <v>394</v>
      </c>
      <c r="C49" s="202" t="s">
        <v>395</v>
      </c>
      <c r="D49" s="202">
        <v>6</v>
      </c>
      <c r="E49" s="82">
        <v>5</v>
      </c>
      <c r="F49" s="82">
        <v>6</v>
      </c>
      <c r="G49" s="59">
        <v>7</v>
      </c>
      <c r="H49" s="59"/>
      <c r="I49"/>
    </row>
    <row r="50" spans="2:11" ht="17.25">
      <c r="B50" s="51" t="s">
        <v>396</v>
      </c>
      <c r="C50" s="203" t="s">
        <v>397</v>
      </c>
      <c r="D50" s="203">
        <v>2</v>
      </c>
      <c r="E50" s="58">
        <v>6</v>
      </c>
      <c r="F50" s="58">
        <v>1</v>
      </c>
      <c r="G50" s="58">
        <v>0</v>
      </c>
      <c r="H50" s="59"/>
      <c r="I50"/>
    </row>
    <row r="51" spans="2:11">
      <c r="B51" s="50" t="s">
        <v>398</v>
      </c>
      <c r="C51" s="319">
        <v>0</v>
      </c>
      <c r="D51" s="50">
        <v>0</v>
      </c>
      <c r="E51" s="58">
        <v>0</v>
      </c>
      <c r="F51" s="58">
        <v>0</v>
      </c>
      <c r="G51" s="59">
        <v>0</v>
      </c>
      <c r="H51" s="59"/>
      <c r="I51"/>
    </row>
    <row r="52" spans="2:11">
      <c r="B52" s="54" t="s">
        <v>399</v>
      </c>
      <c r="C52" s="436">
        <v>14</v>
      </c>
      <c r="D52" s="54">
        <v>8</v>
      </c>
      <c r="E52" s="55">
        <v>11</v>
      </c>
      <c r="F52" s="55">
        <v>7</v>
      </c>
      <c r="G52" s="55">
        <v>7</v>
      </c>
      <c r="H52" s="304"/>
      <c r="I52"/>
    </row>
    <row r="53" spans="2:11" s="72" customFormat="1" ht="16.5" customHeight="1">
      <c r="B53" s="739" t="s">
        <v>400</v>
      </c>
      <c r="C53" s="739"/>
      <c r="D53" s="739"/>
      <c r="E53" s="739"/>
      <c r="F53" s="739"/>
      <c r="G53" s="739"/>
      <c r="I53" s="71"/>
      <c r="J53" s="107"/>
    </row>
    <row r="54" spans="2:11" s="1" customFormat="1" ht="16.5" customHeight="1">
      <c r="B54" s="740" t="s">
        <v>401</v>
      </c>
      <c r="C54" s="740"/>
      <c r="D54" s="740"/>
      <c r="E54" s="740"/>
      <c r="F54" s="740"/>
      <c r="G54" s="740"/>
      <c r="H54" s="10"/>
      <c r="I54" s="109"/>
    </row>
    <row r="55" spans="2:11" ht="16.5" customHeight="1">
      <c r="B55" s="10"/>
      <c r="C55" s="10"/>
      <c r="D55" s="10"/>
      <c r="E55" s="10"/>
      <c r="F55" s="10"/>
      <c r="G55" s="10"/>
      <c r="H55" s="10"/>
      <c r="I55"/>
    </row>
    <row r="56" spans="2:11">
      <c r="B56" s="322"/>
      <c r="C56" s="322"/>
      <c r="D56" s="322"/>
      <c r="E56" s="322"/>
      <c r="F56" s="297"/>
      <c r="G56" s="297"/>
      <c r="H56" s="297"/>
      <c r="I56" s="323"/>
      <c r="J56" s="322"/>
      <c r="K56" s="322"/>
    </row>
    <row r="57" spans="2:11" ht="15.75">
      <c r="B57" s="324" t="s">
        <v>402</v>
      </c>
      <c r="C57" s="324">
        <v>2024</v>
      </c>
      <c r="D57" s="324">
        <v>2023</v>
      </c>
      <c r="E57" s="325">
        <v>2022</v>
      </c>
      <c r="F57" s="325">
        <v>2021</v>
      </c>
      <c r="G57" s="325">
        <v>2020</v>
      </c>
      <c r="H57" s="326"/>
      <c r="I57" s="326"/>
      <c r="J57" s="41"/>
      <c r="K57" s="322"/>
    </row>
    <row r="58" spans="2:11">
      <c r="B58" s="327" t="s">
        <v>403</v>
      </c>
      <c r="C58" s="335">
        <v>8</v>
      </c>
      <c r="D58" s="327">
        <v>9</v>
      </c>
      <c r="E58" s="328">
        <v>6</v>
      </c>
      <c r="F58" s="328">
        <v>5</v>
      </c>
      <c r="G58" s="329">
        <v>9</v>
      </c>
      <c r="H58" s="329"/>
      <c r="I58" s="329"/>
      <c r="J58" s="322"/>
      <c r="K58" s="322"/>
    </row>
    <row r="59" spans="2:11">
      <c r="B59" s="330" t="s">
        <v>404</v>
      </c>
      <c r="C59" s="336">
        <v>0</v>
      </c>
      <c r="D59" s="330">
        <v>0</v>
      </c>
      <c r="E59" s="52">
        <v>0</v>
      </c>
      <c r="F59" s="52">
        <v>0</v>
      </c>
      <c r="G59" s="331">
        <v>0</v>
      </c>
      <c r="H59" s="42"/>
      <c r="I59" s="42"/>
      <c r="J59" s="322"/>
      <c r="K59" s="322"/>
    </row>
    <row r="60" spans="2:11">
      <c r="B60" s="332" t="s">
        <v>405</v>
      </c>
      <c r="C60" s="337">
        <v>0</v>
      </c>
      <c r="D60" s="332">
        <v>0</v>
      </c>
      <c r="E60" s="52">
        <v>0</v>
      </c>
      <c r="F60" s="52">
        <v>0</v>
      </c>
      <c r="G60" s="52">
        <v>0</v>
      </c>
      <c r="H60" s="42"/>
      <c r="I60" s="42"/>
      <c r="J60" s="322"/>
      <c r="K60" s="322"/>
    </row>
    <row r="61" spans="2:11">
      <c r="B61" s="330" t="s">
        <v>406</v>
      </c>
      <c r="C61" s="336">
        <v>0</v>
      </c>
      <c r="D61" s="330">
        <v>0</v>
      </c>
      <c r="E61" s="52">
        <v>0</v>
      </c>
      <c r="F61" s="52">
        <v>0</v>
      </c>
      <c r="G61" s="42">
        <v>0</v>
      </c>
      <c r="H61" s="42"/>
      <c r="I61" s="42"/>
      <c r="J61" s="322"/>
      <c r="K61" s="322"/>
    </row>
    <row r="62" spans="2:11">
      <c r="B62" s="333" t="s">
        <v>407</v>
      </c>
      <c r="C62" s="435">
        <v>0</v>
      </c>
      <c r="D62" s="333">
        <v>0</v>
      </c>
      <c r="E62" s="56">
        <v>0</v>
      </c>
      <c r="F62" s="56">
        <v>0</v>
      </c>
      <c r="G62" s="56">
        <v>0</v>
      </c>
      <c r="H62" s="205"/>
      <c r="I62" s="205"/>
      <c r="J62" s="322"/>
      <c r="K62" s="322"/>
    </row>
    <row r="63" spans="2:11">
      <c r="B63" s="334"/>
      <c r="C63" s="322"/>
      <c r="D63" s="322"/>
      <c r="E63" s="322"/>
      <c r="F63" s="297"/>
      <c r="G63" s="297"/>
      <c r="H63" s="297"/>
      <c r="I63" s="323"/>
      <c r="J63" s="322"/>
      <c r="K63" s="322"/>
    </row>
  </sheetData>
  <sheetProtection algorithmName="SHA-512" hashValue="7f+eQ3uLeuKfNNsjp9Qbdoi7kwEAq1w8JPn7Je84O8qddkZB+C+TDhGRbHLwTbnirb+5jz0sc7HRpYb5HJ1bwA==" saltValue="9TXNQAfDFmxSvQhhhozxIA==" spinCount="100000" sheet="1" objects="1" scenarios="1" sort="0" autoFilter="0"/>
  <mergeCells count="3">
    <mergeCell ref="B8:E8"/>
    <mergeCell ref="B53:G53"/>
    <mergeCell ref="B54:G54"/>
  </mergeCells>
  <hyperlinks>
    <hyperlink ref="G3" location="Contents!A1" display="CONTENTS TAB" xr:uid="{EEB6B972-D9E3-43F4-A62C-A11B2D7EA639}"/>
  </hyperlinks>
  <pageMargins left="0.7" right="0.7" top="0.75" bottom="0.75" header="0.3" footer="0.3"/>
  <pageSetup paperSize="8" scale="83"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629A1-2723-4965-8B94-FE7D0F53469C}">
  <sheetPr>
    <pageSetUpPr fitToPage="1"/>
  </sheetPr>
  <dimension ref="B2:AD29"/>
  <sheetViews>
    <sheetView zoomScale="70" zoomScaleNormal="70" workbookViewId="0">
      <selection activeCell="C31" sqref="C31"/>
    </sheetView>
  </sheetViews>
  <sheetFormatPr defaultColWidth="9.140625" defaultRowHeight="15"/>
  <cols>
    <col min="1" max="1" width="4.140625" style="251" customWidth="1"/>
    <col min="2" max="2" width="106.140625" style="251" customWidth="1"/>
    <col min="3" max="3" width="14.28515625" style="251" customWidth="1"/>
    <col min="4" max="4" width="14.140625" style="251" customWidth="1"/>
    <col min="5" max="5" width="13.85546875" style="251" customWidth="1"/>
    <col min="6" max="6" width="15" style="246" customWidth="1"/>
    <col min="7" max="7" width="13.85546875" style="246" customWidth="1"/>
    <col min="8" max="8" width="13" style="246" customWidth="1"/>
    <col min="9" max="9" width="12.140625" style="246" customWidth="1"/>
    <col min="10" max="11" width="9.140625" style="251"/>
    <col min="12" max="12" width="12.140625" style="251" customWidth="1"/>
    <col min="13" max="16384" width="9.140625" style="251"/>
  </cols>
  <sheetData>
    <row r="2" spans="2:13">
      <c r="G2" s="245" t="s">
        <v>0</v>
      </c>
      <c r="I2" s="245"/>
    </row>
    <row r="3" spans="2:13">
      <c r="G3" s="120" t="s">
        <v>3</v>
      </c>
      <c r="I3" s="446"/>
    </row>
    <row r="6" spans="2:13">
      <c r="E6" s="447"/>
    </row>
    <row r="8" spans="2:13" ht="21" customHeight="1">
      <c r="B8" s="741" t="s">
        <v>408</v>
      </c>
      <c r="C8" s="741"/>
      <c r="D8" s="741"/>
      <c r="E8" s="741"/>
      <c r="F8" s="448"/>
      <c r="G8" s="448"/>
      <c r="H8" s="448"/>
      <c r="I8" s="448"/>
    </row>
    <row r="10" spans="2:13" ht="15.75">
      <c r="B10" s="248" t="s">
        <v>409</v>
      </c>
      <c r="C10" s="248">
        <v>2024</v>
      </c>
      <c r="D10" s="467"/>
      <c r="E10" s="298"/>
      <c r="F10" s="298"/>
      <c r="G10" s="298"/>
      <c r="H10" s="298"/>
      <c r="I10" s="298"/>
      <c r="J10" s="361"/>
      <c r="K10" s="246"/>
      <c r="L10" s="246"/>
      <c r="M10" s="246"/>
    </row>
    <row r="11" spans="2:13">
      <c r="B11" s="251" t="s">
        <v>410</v>
      </c>
      <c r="C11" s="367">
        <v>383506</v>
      </c>
      <c r="D11" s="252"/>
      <c r="E11" s="450"/>
      <c r="F11" s="450"/>
      <c r="G11" s="450"/>
      <c r="H11" s="450"/>
      <c r="I11" s="450"/>
      <c r="J11" s="244"/>
      <c r="K11" s="244"/>
      <c r="L11" s="451"/>
      <c r="M11" s="246"/>
    </row>
    <row r="12" spans="2:13">
      <c r="B12" s="254" t="s">
        <v>411</v>
      </c>
      <c r="C12" s="367">
        <v>906542</v>
      </c>
      <c r="D12" s="252"/>
      <c r="E12" s="466"/>
      <c r="F12" s="466"/>
      <c r="G12" s="466"/>
      <c r="H12" s="466"/>
      <c r="I12" s="466"/>
      <c r="J12" s="244"/>
      <c r="K12" s="244"/>
    </row>
    <row r="13" spans="2:13">
      <c r="B13" s="373" t="s">
        <v>272</v>
      </c>
      <c r="C13" s="465">
        <v>1290048</v>
      </c>
      <c r="D13" s="259"/>
      <c r="E13" s="466"/>
      <c r="F13" s="466"/>
      <c r="G13" s="265"/>
      <c r="H13" s="265"/>
      <c r="I13" s="265"/>
      <c r="J13" s="244"/>
      <c r="K13" s="244"/>
    </row>
    <row r="14" spans="2:13">
      <c r="B14" s="283"/>
      <c r="C14" s="260"/>
      <c r="D14" s="259"/>
      <c r="E14" s="466"/>
      <c r="F14" s="466"/>
      <c r="G14" s="265"/>
      <c r="H14" s="265"/>
      <c r="I14" s="265"/>
      <c r="J14" s="244"/>
      <c r="K14" s="244"/>
    </row>
    <row r="15" spans="2:13" s="255" customFormat="1">
      <c r="F15" s="261"/>
      <c r="G15" s="261"/>
      <c r="H15" s="261"/>
      <c r="I15" s="261"/>
      <c r="J15" s="244"/>
      <c r="K15" s="244"/>
    </row>
    <row r="16" spans="2:13" ht="15.75">
      <c r="B16" s="248" t="s">
        <v>412</v>
      </c>
      <c r="C16" s="248">
        <v>2024</v>
      </c>
      <c r="D16" s="248">
        <v>2023</v>
      </c>
      <c r="E16" s="249">
        <v>2022</v>
      </c>
      <c r="F16" s="249">
        <v>2021</v>
      </c>
      <c r="G16" s="249">
        <v>2020</v>
      </c>
      <c r="H16" s="298"/>
      <c r="I16" s="298"/>
      <c r="J16" s="244"/>
      <c r="K16" s="244"/>
      <c r="L16" s="246"/>
      <c r="M16" s="246"/>
    </row>
    <row r="17" spans="2:30">
      <c r="B17" s="251" t="s">
        <v>413</v>
      </c>
      <c r="C17" s="387">
        <v>504.40000000000003</v>
      </c>
      <c r="D17" s="413">
        <v>609</v>
      </c>
      <c r="E17" s="452">
        <v>946</v>
      </c>
      <c r="F17" s="452">
        <v>652</v>
      </c>
      <c r="G17" s="452">
        <v>423</v>
      </c>
      <c r="H17" s="453"/>
      <c r="I17" s="453"/>
      <c r="J17" s="244"/>
      <c r="K17" s="244"/>
      <c r="L17" s="246"/>
      <c r="M17" s="246"/>
    </row>
    <row r="18" spans="2:30">
      <c r="B18" s="254" t="s">
        <v>414</v>
      </c>
      <c r="C18" s="387">
        <v>235.2</v>
      </c>
      <c r="D18" s="413">
        <v>343</v>
      </c>
      <c r="E18" s="452">
        <v>589</v>
      </c>
      <c r="F18" s="452">
        <v>366</v>
      </c>
      <c r="G18" s="452">
        <v>2410</v>
      </c>
      <c r="H18" s="453"/>
      <c r="I18" s="453"/>
      <c r="J18" s="244"/>
      <c r="K18" s="244"/>
      <c r="L18" s="246"/>
      <c r="M18" s="246"/>
    </row>
    <row r="19" spans="2:30">
      <c r="B19" s="251" t="s">
        <v>415</v>
      </c>
      <c r="C19" s="454">
        <v>234.5</v>
      </c>
      <c r="D19" s="413">
        <v>343</v>
      </c>
      <c r="E19" s="455">
        <v>597</v>
      </c>
      <c r="F19" s="455">
        <v>315</v>
      </c>
      <c r="G19" s="456">
        <v>151</v>
      </c>
      <c r="H19" s="458"/>
      <c r="I19" s="458"/>
      <c r="J19" s="253"/>
      <c r="K19" s="246"/>
      <c r="L19" s="246"/>
      <c r="M19" s="246"/>
    </row>
    <row r="20" spans="2:30">
      <c r="B20" s="254" t="s">
        <v>416</v>
      </c>
      <c r="C20" s="459">
        <v>-114.62415145403692</v>
      </c>
      <c r="D20" s="413">
        <v>225</v>
      </c>
      <c r="E20" s="453">
        <v>489</v>
      </c>
      <c r="F20" s="453">
        <v>295</v>
      </c>
      <c r="G20" s="457">
        <v>50</v>
      </c>
      <c r="H20" s="458"/>
      <c r="I20" s="458"/>
    </row>
    <row r="21" spans="2:30">
      <c r="B21" s="251" t="s">
        <v>417</v>
      </c>
      <c r="C21" s="460">
        <v>-322.00000000000034</v>
      </c>
      <c r="D21" s="704" t="s">
        <v>418</v>
      </c>
      <c r="E21" s="455">
        <v>444</v>
      </c>
      <c r="F21" s="455">
        <v>300</v>
      </c>
      <c r="G21" s="458">
        <v>36</v>
      </c>
      <c r="H21" s="458"/>
      <c r="I21" s="458"/>
      <c r="J21" s="461"/>
      <c r="K21" s="461"/>
      <c r="L21" s="461"/>
      <c r="M21" s="462"/>
      <c r="N21" s="462"/>
      <c r="O21" s="462"/>
      <c r="P21" s="462"/>
      <c r="Q21" s="462"/>
      <c r="R21" s="462"/>
      <c r="S21" s="462"/>
      <c r="T21" s="462"/>
      <c r="U21" s="462"/>
      <c r="V21" s="462"/>
      <c r="W21" s="462"/>
      <c r="X21" s="462"/>
      <c r="Y21" s="462"/>
      <c r="Z21" s="462"/>
      <c r="AA21" s="462"/>
      <c r="AB21" s="462"/>
      <c r="AC21" s="462"/>
      <c r="AD21" s="462"/>
    </row>
    <row r="22" spans="2:30">
      <c r="B22" s="254" t="s">
        <v>419</v>
      </c>
      <c r="C22" s="454">
        <v>55</v>
      </c>
      <c r="D22" s="413">
        <v>81</v>
      </c>
      <c r="E22" s="453">
        <v>139</v>
      </c>
      <c r="F22" s="453">
        <v>87</v>
      </c>
      <c r="G22" s="457">
        <v>570</v>
      </c>
      <c r="H22" s="458"/>
      <c r="I22" s="458"/>
      <c r="J22" s="544"/>
      <c r="K22" s="544"/>
      <c r="L22" s="462"/>
      <c r="M22" s="462"/>
      <c r="N22" s="462"/>
      <c r="O22" s="462"/>
      <c r="P22" s="462"/>
      <c r="Q22" s="462"/>
      <c r="R22" s="462"/>
      <c r="S22" s="462"/>
      <c r="T22" s="462"/>
      <c r="U22" s="462"/>
      <c r="V22" s="462"/>
      <c r="W22" s="462"/>
      <c r="X22" s="462"/>
      <c r="Y22" s="462"/>
      <c r="Z22" s="462"/>
      <c r="AA22" s="462"/>
      <c r="AB22" s="462"/>
      <c r="AC22" s="462"/>
      <c r="AD22" s="462"/>
    </row>
    <row r="23" spans="2:30">
      <c r="B23" s="254" t="s">
        <v>420</v>
      </c>
      <c r="C23" s="454">
        <v>434.1</v>
      </c>
      <c r="D23" s="413">
        <v>282</v>
      </c>
      <c r="E23" s="455">
        <v>81</v>
      </c>
      <c r="F23" s="455">
        <v>37</v>
      </c>
      <c r="G23" s="463">
        <v>71</v>
      </c>
      <c r="H23" s="458"/>
      <c r="I23" s="458"/>
      <c r="J23" s="462"/>
      <c r="K23" s="462"/>
      <c r="L23" s="462"/>
      <c r="M23" s="462"/>
      <c r="N23" s="462"/>
      <c r="O23" s="462"/>
      <c r="P23" s="462"/>
      <c r="Q23" s="462"/>
      <c r="R23" s="462"/>
      <c r="S23" s="462"/>
      <c r="T23" s="462"/>
      <c r="U23" s="462"/>
      <c r="V23" s="462"/>
      <c r="W23" s="462"/>
      <c r="X23" s="462"/>
      <c r="Y23" s="462"/>
      <c r="Z23" s="462"/>
      <c r="AA23" s="462"/>
      <c r="AB23" s="462"/>
      <c r="AC23" s="462"/>
      <c r="AD23" s="462"/>
    </row>
    <row r="24" spans="2:30">
      <c r="B24" s="254" t="s">
        <v>421</v>
      </c>
      <c r="C24" s="387">
        <v>40.000000000000007</v>
      </c>
      <c r="D24" s="413">
        <v>61</v>
      </c>
      <c r="E24" s="455">
        <v>37</v>
      </c>
      <c r="F24" s="455">
        <v>45</v>
      </c>
      <c r="G24" s="457">
        <v>62</v>
      </c>
      <c r="H24" s="458"/>
      <c r="I24" s="458"/>
      <c r="J24" s="462"/>
      <c r="K24" s="462"/>
      <c r="L24" s="462"/>
      <c r="M24" s="462"/>
      <c r="N24" s="462"/>
      <c r="O24" s="462"/>
      <c r="P24" s="462"/>
      <c r="Q24" s="462"/>
      <c r="R24" s="462"/>
      <c r="S24" s="462"/>
      <c r="T24" s="462"/>
      <c r="U24" s="462"/>
      <c r="V24" s="462"/>
      <c r="W24" s="462"/>
      <c r="X24" s="462"/>
      <c r="Y24" s="462"/>
      <c r="Z24" s="462"/>
      <c r="AA24" s="462"/>
      <c r="AB24" s="462"/>
      <c r="AC24" s="462"/>
      <c r="AD24" s="462"/>
    </row>
    <row r="25" spans="2:30">
      <c r="B25" s="251" t="s">
        <v>422</v>
      </c>
      <c r="C25" s="449">
        <v>1128.5</v>
      </c>
      <c r="D25" s="449">
        <v>1238</v>
      </c>
      <c r="E25" s="464">
        <v>1727</v>
      </c>
      <c r="F25" s="464">
        <v>1486</v>
      </c>
      <c r="G25" s="251">
        <v>947</v>
      </c>
      <c r="H25" s="464"/>
      <c r="I25" s="464"/>
      <c r="J25" s="544"/>
      <c r="K25" s="544"/>
      <c r="L25" s="544"/>
      <c r="M25" s="544"/>
      <c r="N25" s="544"/>
      <c r="O25" s="544"/>
      <c r="P25" s="544"/>
      <c r="Q25" s="544"/>
      <c r="R25" s="544"/>
      <c r="S25" s="544"/>
      <c r="T25" s="544"/>
      <c r="U25" s="544"/>
      <c r="V25" s="544"/>
      <c r="W25" s="544"/>
      <c r="X25" s="544"/>
      <c r="Y25" s="544"/>
      <c r="Z25" s="544"/>
      <c r="AA25" s="544"/>
      <c r="AB25" s="544"/>
      <c r="AC25" s="544"/>
      <c r="AD25" s="462"/>
    </row>
    <row r="26" spans="2:30">
      <c r="B26" s="254" t="s">
        <v>423</v>
      </c>
      <c r="C26" s="454">
        <f>202.9+11.1</f>
        <v>214</v>
      </c>
      <c r="D26" s="413">
        <v>212</v>
      </c>
      <c r="E26" s="254">
        <v>240</v>
      </c>
      <c r="F26" s="254">
        <v>221</v>
      </c>
      <c r="G26" s="254">
        <v>207</v>
      </c>
      <c r="H26" s="251"/>
      <c r="I26" s="251"/>
      <c r="J26" s="462"/>
      <c r="K26" s="462"/>
      <c r="L26" s="462"/>
      <c r="M26" s="462"/>
      <c r="N26" s="462"/>
      <c r="O26" s="462"/>
      <c r="P26" s="462"/>
      <c r="Q26" s="462"/>
      <c r="R26" s="462"/>
      <c r="S26" s="462"/>
      <c r="T26" s="462"/>
      <c r="U26" s="462"/>
      <c r="V26" s="462"/>
      <c r="W26" s="462"/>
      <c r="X26" s="462"/>
      <c r="Y26" s="462"/>
      <c r="Z26" s="462"/>
      <c r="AA26" s="462"/>
      <c r="AB26" s="462"/>
      <c r="AC26" s="462"/>
      <c r="AD26" s="462"/>
    </row>
    <row r="27" spans="2:30" ht="14.45" customHeight="1">
      <c r="B27" s="254" t="s">
        <v>424</v>
      </c>
      <c r="C27" s="454">
        <v>35.1</v>
      </c>
      <c r="D27" s="413">
        <v>47</v>
      </c>
      <c r="E27" s="254">
        <v>48</v>
      </c>
      <c r="F27" s="254">
        <v>38</v>
      </c>
      <c r="G27" s="254">
        <v>22</v>
      </c>
      <c r="H27" s="251"/>
      <c r="I27" s="251"/>
      <c r="J27" s="544"/>
      <c r="K27" s="544"/>
      <c r="L27" s="462"/>
      <c r="M27" s="462"/>
      <c r="N27" s="462"/>
      <c r="O27" s="462"/>
      <c r="P27" s="462"/>
      <c r="Q27" s="462"/>
      <c r="R27" s="462"/>
      <c r="S27" s="462"/>
      <c r="T27" s="462"/>
      <c r="U27" s="462"/>
      <c r="V27" s="462"/>
      <c r="W27" s="462"/>
      <c r="X27" s="462"/>
      <c r="Y27" s="462"/>
      <c r="Z27" s="462"/>
      <c r="AA27" s="462"/>
      <c r="AB27" s="462"/>
      <c r="AC27" s="462"/>
      <c r="AD27" s="462"/>
    </row>
    <row r="28" spans="2:30">
      <c r="B28" s="254" t="s">
        <v>425</v>
      </c>
      <c r="C28" s="459">
        <v>923.65000000000032</v>
      </c>
      <c r="D28" s="413">
        <v>931</v>
      </c>
      <c r="E28" s="254">
        <v>964</v>
      </c>
      <c r="F28" s="254">
        <v>858</v>
      </c>
      <c r="G28" s="254">
        <v>860</v>
      </c>
      <c r="H28" s="251"/>
      <c r="I28" s="251"/>
      <c r="J28" s="253"/>
      <c r="K28" s="246"/>
      <c r="L28" s="246"/>
      <c r="M28" s="246"/>
    </row>
    <row r="29" spans="2:30">
      <c r="J29" s="253"/>
      <c r="K29" s="246"/>
      <c r="L29" s="246"/>
      <c r="M29" s="246"/>
    </row>
  </sheetData>
  <sheetProtection algorithmName="SHA-512" hashValue="/zCpHzEZNnjhGrJU3ni3Ctvh8BTR5dy+MWP++nlIG7wtvx34dWmgWw0D3uS5r3I2NRoshWdx2UeIYqNa1kiqFw==" saltValue="2kSYDuMqPeZku0e5eBhkrA==" spinCount="100000" sheet="1" objects="1" scenarios="1" sort="0" autoFilter="0"/>
  <mergeCells count="1">
    <mergeCell ref="B8:E8"/>
  </mergeCells>
  <hyperlinks>
    <hyperlink ref="G3" location="Contents!A1" display="CONTENTS TAB" xr:uid="{00FE9288-05A9-4E5D-96F7-883B87F1E357}"/>
  </hyperlinks>
  <pageMargins left="0.7" right="0.7" top="0.75" bottom="0.75" header="0.3" footer="0.3"/>
  <pageSetup paperSize="8" scale="71"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086FA-9107-4DAE-B7AB-8BD8AA154680}">
  <sheetPr codeName="Sheet16">
    <pageSetUpPr fitToPage="1"/>
  </sheetPr>
  <dimension ref="B2:AE52"/>
  <sheetViews>
    <sheetView topLeftCell="A10" zoomScale="70" zoomScaleNormal="70" workbookViewId="0">
      <selection activeCell="B28" sqref="B28"/>
    </sheetView>
  </sheetViews>
  <sheetFormatPr defaultColWidth="9.140625" defaultRowHeight="15"/>
  <cols>
    <col min="1" max="1" width="4.140625" style="117" customWidth="1"/>
    <col min="2" max="2" width="128.140625" style="117" customWidth="1"/>
    <col min="3" max="3" width="27.28515625" style="117" customWidth="1"/>
    <col min="4" max="7" width="27.28515625" style="118" customWidth="1"/>
    <col min="8" max="9" width="23.5703125" style="117" customWidth="1"/>
    <col min="10" max="16384" width="9.140625" style="117"/>
  </cols>
  <sheetData>
    <row r="2" spans="2:31">
      <c r="E2" s="117"/>
      <c r="F2" s="119" t="s">
        <v>0</v>
      </c>
    </row>
    <row r="3" spans="2:31">
      <c r="E3" s="117"/>
      <c r="F3" s="120" t="s">
        <v>3</v>
      </c>
    </row>
    <row r="4" spans="2:31">
      <c r="E4" s="117"/>
    </row>
    <row r="5" spans="2:31">
      <c r="H5" s="121"/>
    </row>
    <row r="7" spans="2:31">
      <c r="D7" s="134"/>
    </row>
    <row r="8" spans="2:31" ht="21" customHeight="1">
      <c r="B8" s="743" t="s">
        <v>28</v>
      </c>
      <c r="C8" s="743"/>
      <c r="D8" s="338"/>
      <c r="E8" s="185"/>
      <c r="F8" s="185"/>
      <c r="G8" s="185"/>
    </row>
    <row r="10" spans="2:31" ht="36.75" customHeight="1">
      <c r="B10" s="139" t="s">
        <v>426</v>
      </c>
      <c r="C10" s="131">
        <v>2024</v>
      </c>
      <c r="D10" s="306"/>
      <c r="H10" s="182"/>
    </row>
    <row r="11" spans="2:31">
      <c r="B11" s="135" t="s">
        <v>427</v>
      </c>
      <c r="C11" s="340">
        <v>44</v>
      </c>
      <c r="D11" s="117"/>
      <c r="F11" s="145"/>
      <c r="G11" s="145"/>
      <c r="H11" s="135"/>
    </row>
    <row r="12" spans="2:31" ht="14.45" customHeight="1">
      <c r="B12" s="152" t="s">
        <v>428</v>
      </c>
      <c r="C12" s="341">
        <v>45</v>
      </c>
      <c r="D12" s="117"/>
      <c r="G12" s="744"/>
      <c r="H12" s="744"/>
    </row>
    <row r="13" spans="2:31">
      <c r="B13" s="152" t="s">
        <v>429</v>
      </c>
      <c r="C13" s="342">
        <v>19163</v>
      </c>
      <c r="D13" s="186"/>
      <c r="G13" s="744"/>
      <c r="H13" s="744"/>
    </row>
    <row r="14" spans="2:31">
      <c r="B14" s="135"/>
      <c r="C14" s="186"/>
      <c r="D14" s="186"/>
      <c r="G14" s="744"/>
      <c r="H14" s="744"/>
      <c r="L14" s="745"/>
      <c r="M14" s="745"/>
      <c r="N14" s="745"/>
      <c r="O14" s="745"/>
      <c r="P14" s="745"/>
      <c r="Q14" s="745"/>
      <c r="R14" s="745"/>
      <c r="S14" s="745"/>
      <c r="T14" s="745"/>
      <c r="U14" s="745"/>
      <c r="V14" s="745"/>
      <c r="W14" s="745"/>
      <c r="X14" s="745"/>
      <c r="Y14" s="745"/>
      <c r="Z14" s="745"/>
      <c r="AA14" s="745"/>
      <c r="AB14" s="745"/>
      <c r="AC14" s="745"/>
      <c r="AD14" s="745"/>
      <c r="AE14" s="745"/>
    </row>
    <row r="15" spans="2:31">
      <c r="B15" s="135"/>
      <c r="G15" s="744"/>
      <c r="H15" s="744"/>
      <c r="L15" s="745"/>
      <c r="M15" s="745"/>
      <c r="N15" s="745"/>
      <c r="O15" s="745"/>
      <c r="P15" s="745"/>
      <c r="Q15" s="745"/>
      <c r="R15" s="745"/>
      <c r="S15" s="745"/>
      <c r="T15" s="745"/>
      <c r="U15" s="745"/>
      <c r="V15" s="745"/>
      <c r="W15" s="745"/>
      <c r="X15" s="745"/>
      <c r="Y15" s="745"/>
      <c r="Z15" s="745"/>
      <c r="AA15" s="745"/>
      <c r="AB15" s="745"/>
      <c r="AC15" s="745"/>
      <c r="AD15" s="745"/>
      <c r="AE15" s="745"/>
    </row>
    <row r="16" spans="2:31" ht="94.5" customHeight="1">
      <c r="B16" s="123" t="s">
        <v>430</v>
      </c>
      <c r="C16" s="124" t="s">
        <v>431</v>
      </c>
      <c r="D16" s="124" t="s">
        <v>432</v>
      </c>
      <c r="E16" s="124" t="s">
        <v>429</v>
      </c>
      <c r="F16" s="190"/>
      <c r="G16" s="744"/>
      <c r="H16" s="744"/>
      <c r="I16" s="118"/>
      <c r="M16" s="318"/>
    </row>
    <row r="17" spans="2:14">
      <c r="B17" s="130" t="s">
        <v>291</v>
      </c>
      <c r="C17" s="192"/>
      <c r="D17" s="192"/>
      <c r="E17" s="192"/>
      <c r="F17" s="191"/>
      <c r="G17" s="744"/>
      <c r="H17" s="744"/>
      <c r="I17" s="118"/>
      <c r="M17" s="41"/>
    </row>
    <row r="18" spans="2:14">
      <c r="B18" s="127" t="s">
        <v>433</v>
      </c>
      <c r="C18" s="141">
        <v>17</v>
      </c>
      <c r="D18" s="141">
        <v>11</v>
      </c>
      <c r="E18" s="136">
        <v>18884</v>
      </c>
      <c r="F18" s="126"/>
      <c r="G18" s="744"/>
      <c r="H18" s="744"/>
      <c r="I18" s="118"/>
      <c r="M18" s="41"/>
    </row>
    <row r="19" spans="2:14">
      <c r="B19" s="127" t="s">
        <v>434</v>
      </c>
      <c r="C19" s="141">
        <v>2</v>
      </c>
      <c r="D19" s="141">
        <v>1</v>
      </c>
      <c r="E19" s="141">
        <v>61</v>
      </c>
      <c r="F19" s="126"/>
      <c r="G19" s="744"/>
      <c r="H19" s="744"/>
      <c r="I19" s="118"/>
      <c r="M19" s="41"/>
    </row>
    <row r="20" spans="2:14">
      <c r="B20" s="127" t="s">
        <v>435</v>
      </c>
      <c r="C20" s="141">
        <v>0</v>
      </c>
      <c r="D20" s="141">
        <v>0</v>
      </c>
      <c r="E20" s="141">
        <v>0</v>
      </c>
      <c r="F20" s="126"/>
      <c r="G20" s="744"/>
      <c r="H20" s="744"/>
      <c r="I20" s="118"/>
      <c r="M20" s="41"/>
    </row>
    <row r="21" spans="2:14">
      <c r="B21" s="129" t="s">
        <v>292</v>
      </c>
      <c r="C21" s="193"/>
      <c r="D21" s="193"/>
      <c r="E21" s="193"/>
      <c r="F21" s="126"/>
      <c r="G21" s="744"/>
      <c r="H21" s="744"/>
      <c r="I21" s="118"/>
      <c r="M21" s="41"/>
    </row>
    <row r="22" spans="2:14">
      <c r="B22" s="127" t="s">
        <v>433</v>
      </c>
      <c r="C22" s="141">
        <v>0</v>
      </c>
      <c r="D22" s="141">
        <v>4</v>
      </c>
      <c r="E22" s="141">
        <v>151</v>
      </c>
      <c r="F22" s="145"/>
      <c r="G22" s="744"/>
      <c r="H22" s="744"/>
      <c r="I22" s="118"/>
      <c r="M22" s="41"/>
    </row>
    <row r="23" spans="2:14">
      <c r="B23" s="127" t="s">
        <v>434</v>
      </c>
      <c r="C23" s="141">
        <v>25</v>
      </c>
      <c r="D23" s="141">
        <v>29</v>
      </c>
      <c r="E23" s="141">
        <v>67</v>
      </c>
      <c r="F23" s="126"/>
      <c r="G23" s="744"/>
      <c r="H23" s="744"/>
      <c r="I23" s="118"/>
    </row>
    <row r="24" spans="2:14">
      <c r="B24" s="127" t="s">
        <v>435</v>
      </c>
      <c r="C24" s="141">
        <v>0</v>
      </c>
      <c r="D24" s="141">
        <v>0</v>
      </c>
      <c r="E24" s="141">
        <v>0</v>
      </c>
      <c r="F24" s="126"/>
      <c r="G24" s="744"/>
      <c r="H24" s="744"/>
      <c r="I24" s="118"/>
    </row>
    <row r="25" spans="2:14">
      <c r="B25" s="130" t="s">
        <v>436</v>
      </c>
      <c r="C25" s="192"/>
      <c r="D25" s="192"/>
      <c r="E25" s="192"/>
      <c r="F25" s="126"/>
      <c r="G25" s="126"/>
      <c r="H25" s="126"/>
      <c r="I25" s="118"/>
    </row>
    <row r="26" spans="2:14">
      <c r="B26" s="127" t="s">
        <v>433</v>
      </c>
      <c r="C26" s="141">
        <v>17</v>
      </c>
      <c r="D26" s="141">
        <v>15</v>
      </c>
      <c r="E26" s="136">
        <v>19035</v>
      </c>
      <c r="F26" s="126"/>
      <c r="G26" s="126"/>
      <c r="H26" s="126"/>
      <c r="I26" s="118"/>
    </row>
    <row r="27" spans="2:14">
      <c r="B27" s="127" t="s">
        <v>434</v>
      </c>
      <c r="C27" s="141">
        <v>27</v>
      </c>
      <c r="D27" s="141">
        <v>30</v>
      </c>
      <c r="E27" s="141">
        <v>128</v>
      </c>
      <c r="F27" s="126"/>
      <c r="G27" s="126"/>
      <c r="H27" s="126"/>
      <c r="I27" s="118"/>
    </row>
    <row r="28" spans="2:14">
      <c r="B28" s="127" t="s">
        <v>435</v>
      </c>
      <c r="C28" s="187">
        <v>0</v>
      </c>
      <c r="D28" s="141">
        <v>0</v>
      </c>
      <c r="E28" s="141">
        <v>0</v>
      </c>
      <c r="N28" s="182"/>
    </row>
    <row r="29" spans="2:14">
      <c r="B29" s="125"/>
      <c r="N29" s="182"/>
    </row>
    <row r="30" spans="2:14">
      <c r="B30" s="135"/>
      <c r="N30" s="182"/>
    </row>
    <row r="31" spans="2:14" ht="21.75" customHeight="1">
      <c r="B31" s="139" t="s">
        <v>437</v>
      </c>
      <c r="C31" s="124" t="s">
        <v>438</v>
      </c>
      <c r="D31" s="124" t="s">
        <v>439</v>
      </c>
      <c r="E31" s="124" t="s">
        <v>440</v>
      </c>
      <c r="F31" s="124" t="s">
        <v>441</v>
      </c>
      <c r="G31" s="124" t="s">
        <v>442</v>
      </c>
      <c r="H31" s="339"/>
      <c r="I31" s="118"/>
    </row>
    <row r="32" spans="2:14" ht="14.45" customHeight="1">
      <c r="B32" s="138" t="s">
        <v>291</v>
      </c>
      <c r="C32" s="143">
        <v>1</v>
      </c>
      <c r="D32" s="143">
        <v>3</v>
      </c>
      <c r="E32" s="143">
        <v>15</v>
      </c>
      <c r="F32" s="143">
        <v>13</v>
      </c>
      <c r="G32" s="143">
        <v>263</v>
      </c>
      <c r="H32" s="126"/>
      <c r="I32" s="118"/>
    </row>
    <row r="33" spans="2:23" ht="21" customHeight="1">
      <c r="B33" s="746" t="s">
        <v>443</v>
      </c>
      <c r="C33" s="746"/>
      <c r="D33" s="746"/>
      <c r="E33" s="746"/>
      <c r="F33" s="142"/>
      <c r="G33" s="142"/>
      <c r="H33" s="126"/>
      <c r="I33" s="118"/>
      <c r="M33" s="742"/>
      <c r="N33" s="742"/>
      <c r="O33" s="742"/>
      <c r="P33" s="742"/>
      <c r="Q33" s="742"/>
      <c r="R33" s="742"/>
      <c r="S33" s="742"/>
      <c r="T33" s="742"/>
      <c r="U33" s="742"/>
      <c r="V33" s="742"/>
      <c r="W33" s="742"/>
    </row>
    <row r="34" spans="2:23">
      <c r="M34" s="742"/>
      <c r="N34" s="742"/>
      <c r="O34" s="742"/>
      <c r="P34" s="742"/>
      <c r="Q34" s="742"/>
      <c r="R34" s="742"/>
      <c r="S34" s="742"/>
      <c r="T34" s="742"/>
      <c r="U34" s="742"/>
      <c r="V34" s="742"/>
      <c r="W34" s="742"/>
    </row>
    <row r="35" spans="2:23" ht="15.75">
      <c r="B35" s="123" t="s">
        <v>444</v>
      </c>
      <c r="C35" s="131">
        <v>2024</v>
      </c>
      <c r="D35" s="131">
        <v>2023</v>
      </c>
      <c r="E35" s="131">
        <v>2022</v>
      </c>
      <c r="F35" s="131">
        <v>2021</v>
      </c>
      <c r="G35" s="131">
        <v>2020</v>
      </c>
      <c r="H35" s="306"/>
      <c r="I35" s="118"/>
      <c r="J35" s="118"/>
      <c r="M35" s="742"/>
      <c r="N35" s="742"/>
      <c r="O35" s="742"/>
      <c r="P35" s="742"/>
      <c r="Q35" s="742"/>
      <c r="R35" s="742"/>
      <c r="S35" s="742"/>
      <c r="T35" s="742"/>
      <c r="U35" s="742"/>
      <c r="V35" s="742"/>
      <c r="W35" s="742"/>
    </row>
    <row r="36" spans="2:23" ht="16.5" customHeight="1">
      <c r="B36" s="135" t="s">
        <v>445</v>
      </c>
      <c r="C36" s="343">
        <v>4471</v>
      </c>
      <c r="D36" s="194">
        <v>4444</v>
      </c>
      <c r="E36" s="137">
        <v>4508</v>
      </c>
      <c r="F36" s="137">
        <v>5069.0554421099996</v>
      </c>
      <c r="G36" s="188"/>
      <c r="H36" s="137"/>
      <c r="I36" s="118"/>
      <c r="J36" s="118"/>
      <c r="K36" s="118"/>
      <c r="M36" s="742"/>
      <c r="N36" s="742"/>
      <c r="O36" s="742"/>
      <c r="P36" s="742"/>
      <c r="Q36" s="742"/>
      <c r="R36" s="742"/>
      <c r="S36" s="742"/>
      <c r="T36" s="742"/>
      <c r="U36" s="742"/>
      <c r="V36" s="742"/>
      <c r="W36" s="742"/>
    </row>
    <row r="37" spans="2:23">
      <c r="B37" s="152" t="s">
        <v>446</v>
      </c>
      <c r="C37" s="341">
        <v>430</v>
      </c>
      <c r="D37" s="132">
        <v>213</v>
      </c>
      <c r="E37" s="141">
        <v>236.71408200000002</v>
      </c>
      <c r="F37" s="128">
        <v>238</v>
      </c>
      <c r="G37" s="128">
        <v>375</v>
      </c>
      <c r="H37" s="126"/>
      <c r="I37" s="118"/>
      <c r="J37" s="118"/>
      <c r="K37" s="118"/>
      <c r="M37" s="742"/>
      <c r="N37" s="742"/>
      <c r="O37" s="742"/>
      <c r="P37" s="742"/>
      <c r="Q37" s="742"/>
      <c r="R37" s="742"/>
      <c r="S37" s="742"/>
      <c r="T37" s="742"/>
      <c r="U37" s="742"/>
      <c r="V37" s="742"/>
      <c r="W37" s="742"/>
    </row>
    <row r="38" spans="2:23">
      <c r="B38" s="152" t="s">
        <v>447</v>
      </c>
      <c r="C38" s="341">
        <v>403</v>
      </c>
      <c r="D38" s="132">
        <v>353</v>
      </c>
      <c r="E38" s="187">
        <v>573.97595899999999</v>
      </c>
      <c r="F38" s="183">
        <v>616</v>
      </c>
      <c r="G38" s="128">
        <v>431</v>
      </c>
      <c r="H38" s="126"/>
      <c r="M38" s="742"/>
      <c r="N38" s="742"/>
      <c r="O38" s="742"/>
      <c r="P38" s="742"/>
      <c r="Q38" s="742"/>
      <c r="R38" s="742"/>
      <c r="S38" s="742"/>
      <c r="T38" s="742"/>
      <c r="U38" s="742"/>
      <c r="V38" s="742"/>
      <c r="W38" s="742"/>
    </row>
    <row r="39" spans="2:23">
      <c r="B39" s="182"/>
      <c r="M39" s="742"/>
      <c r="N39" s="742"/>
      <c r="O39" s="742"/>
      <c r="P39" s="742"/>
      <c r="Q39" s="742"/>
      <c r="R39" s="742"/>
      <c r="S39" s="742"/>
      <c r="T39" s="742"/>
      <c r="U39" s="742"/>
      <c r="V39" s="742"/>
      <c r="W39" s="742"/>
    </row>
    <row r="40" spans="2:23">
      <c r="C40" s="287"/>
      <c r="M40" s="742"/>
      <c r="N40" s="742"/>
      <c r="O40" s="742"/>
      <c r="P40" s="742"/>
      <c r="Q40" s="742"/>
      <c r="R40" s="742"/>
      <c r="S40" s="742"/>
      <c r="T40" s="742"/>
      <c r="U40" s="742"/>
      <c r="V40" s="742"/>
      <c r="W40" s="742"/>
    </row>
    <row r="41" spans="2:23" ht="15.75">
      <c r="B41" s="248" t="s">
        <v>448</v>
      </c>
      <c r="C41" s="249" t="s">
        <v>449</v>
      </c>
      <c r="D41" s="249" t="s">
        <v>450</v>
      </c>
      <c r="E41" s="249" t="s">
        <v>451</v>
      </c>
      <c r="F41" s="249" t="s">
        <v>452</v>
      </c>
      <c r="G41" s="249" t="s">
        <v>453</v>
      </c>
      <c r="H41" s="249" t="s">
        <v>454</v>
      </c>
      <c r="I41" s="298" t="s">
        <v>455</v>
      </c>
      <c r="J41" s="287"/>
      <c r="M41" s="742"/>
      <c r="N41" s="742"/>
      <c r="O41" s="742"/>
      <c r="P41" s="742"/>
      <c r="Q41" s="742"/>
      <c r="R41" s="742"/>
      <c r="S41" s="742"/>
      <c r="T41" s="742"/>
      <c r="U41" s="742"/>
      <c r="V41" s="742"/>
      <c r="W41" s="742"/>
    </row>
    <row r="42" spans="2:23" ht="16.5" customHeight="1">
      <c r="B42" s="288" t="s">
        <v>456</v>
      </c>
      <c r="C42" s="328" t="s">
        <v>457</v>
      </c>
      <c r="D42" s="344" t="s">
        <v>265</v>
      </c>
      <c r="E42" s="347" t="s">
        <v>458</v>
      </c>
      <c r="F42" s="347" t="s">
        <v>459</v>
      </c>
      <c r="G42" s="344" t="s">
        <v>265</v>
      </c>
      <c r="H42" s="347" t="s">
        <v>460</v>
      </c>
      <c r="I42" s="344"/>
      <c r="M42" s="742"/>
      <c r="N42" s="742"/>
      <c r="O42" s="742"/>
      <c r="P42" s="742"/>
      <c r="Q42" s="742"/>
      <c r="R42" s="742"/>
      <c r="S42" s="742"/>
      <c r="T42" s="742"/>
      <c r="U42" s="742"/>
      <c r="V42" s="742"/>
      <c r="W42" s="742"/>
    </row>
    <row r="43" spans="2:23">
      <c r="B43" s="290" t="s">
        <v>461</v>
      </c>
      <c r="C43" s="345" t="s">
        <v>462</v>
      </c>
      <c r="D43" s="346" t="s">
        <v>462</v>
      </c>
      <c r="E43" s="346" t="s">
        <v>462</v>
      </c>
      <c r="F43" s="346" t="s">
        <v>462</v>
      </c>
      <c r="G43" s="346" t="s">
        <v>462</v>
      </c>
      <c r="H43" s="346" t="s">
        <v>462</v>
      </c>
      <c r="I43" s="344"/>
      <c r="J43" s="287"/>
      <c r="M43" s="742"/>
      <c r="N43" s="742"/>
      <c r="O43" s="742"/>
      <c r="P43" s="742"/>
      <c r="Q43" s="742"/>
      <c r="R43" s="742"/>
      <c r="S43" s="742"/>
      <c r="T43" s="742"/>
      <c r="U43" s="742"/>
      <c r="V43" s="742"/>
      <c r="W43" s="742"/>
    </row>
    <row r="44" spans="2:23">
      <c r="B44" s="289" t="s">
        <v>463</v>
      </c>
      <c r="C44" s="346">
        <v>1167.9000000000001</v>
      </c>
      <c r="D44" s="346">
        <v>297.3</v>
      </c>
      <c r="E44" s="346">
        <v>431.2</v>
      </c>
      <c r="F44" s="346">
        <v>1371.2</v>
      </c>
      <c r="G44" s="346">
        <v>377.4</v>
      </c>
      <c r="H44" s="346">
        <v>272.5</v>
      </c>
      <c r="I44" s="350"/>
      <c r="M44" s="742"/>
      <c r="N44" s="742"/>
      <c r="O44" s="742"/>
      <c r="P44" s="742"/>
      <c r="Q44" s="742"/>
      <c r="R44" s="742"/>
      <c r="S44" s="742"/>
      <c r="T44" s="742"/>
      <c r="U44" s="742"/>
      <c r="V44" s="742"/>
      <c r="W44" s="742"/>
    </row>
    <row r="45" spans="2:23">
      <c r="B45" s="313" t="s">
        <v>464</v>
      </c>
      <c r="C45" s="346">
        <v>72.400000000000006</v>
      </c>
      <c r="D45" s="346">
        <v>0</v>
      </c>
      <c r="E45" s="346">
        <v>7.3</v>
      </c>
      <c r="F45" s="346">
        <v>113.7</v>
      </c>
      <c r="G45" s="346">
        <v>0</v>
      </c>
      <c r="H45" s="346">
        <v>235.3</v>
      </c>
      <c r="I45" s="344"/>
      <c r="M45" s="742"/>
      <c r="N45" s="742"/>
      <c r="O45" s="742"/>
      <c r="P45" s="742"/>
      <c r="Q45" s="742"/>
      <c r="R45" s="742"/>
      <c r="S45" s="742"/>
      <c r="T45" s="742"/>
      <c r="U45" s="742"/>
      <c r="V45" s="742"/>
      <c r="W45" s="742"/>
    </row>
    <row r="46" spans="2:23">
      <c r="B46" s="313" t="s">
        <v>465</v>
      </c>
      <c r="C46" s="346">
        <v>36.299999999999997</v>
      </c>
      <c r="D46" s="346">
        <v>0</v>
      </c>
      <c r="E46" s="346">
        <v>58.8</v>
      </c>
      <c r="F46" s="346">
        <v>52.9</v>
      </c>
      <c r="G46" s="346">
        <v>0</v>
      </c>
      <c r="H46" s="346">
        <v>0</v>
      </c>
      <c r="I46" s="344"/>
    </row>
    <row r="47" spans="2:23">
      <c r="B47" s="287" t="s">
        <v>466</v>
      </c>
    </row>
    <row r="48" spans="2:23">
      <c r="B48" s="287" t="s">
        <v>467</v>
      </c>
    </row>
    <row r="49" spans="2:2">
      <c r="B49" s="287" t="s">
        <v>468</v>
      </c>
    </row>
    <row r="50" spans="2:2">
      <c r="B50" s="287" t="s">
        <v>469</v>
      </c>
    </row>
    <row r="51" spans="2:2">
      <c r="B51" s="287" t="s">
        <v>470</v>
      </c>
    </row>
    <row r="52" spans="2:2">
      <c r="B52" s="287" t="s">
        <v>471</v>
      </c>
    </row>
  </sheetData>
  <sheetProtection algorithmName="SHA-512" hashValue="qgdRHqaV2yMRGumH3oAtek3SixmuXnR1wwPrGcbfEq9VaszyJPdqeOHhfvRf2HBWfP+sDV9tWhyhB13fwdWPbQ==" saltValue="SqQrvJHmLNe8p9L/O269YA==" spinCount="100000" sheet="1" objects="1" scenarios="1" sort="0" autoFilter="0"/>
  <mergeCells count="7">
    <mergeCell ref="M33:W41"/>
    <mergeCell ref="M42:W45"/>
    <mergeCell ref="B8:C8"/>
    <mergeCell ref="G12:H16"/>
    <mergeCell ref="G17:H24"/>
    <mergeCell ref="L14:AE15"/>
    <mergeCell ref="B33:E33"/>
  </mergeCells>
  <hyperlinks>
    <hyperlink ref="F3" location="Contents!A1" display="CONTENTS TAB" xr:uid="{C290A447-E6E8-4BD1-BF45-09552174B445}"/>
  </hyperlinks>
  <pageMargins left="0.7" right="0.7" top="0.75" bottom="0.75" header="0.3" footer="0.3"/>
  <pageSetup paperSize="8" scale="59"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0E76B-9F5A-4596-A2C1-0C9C621F1899}">
  <sheetPr>
    <pageSetUpPr fitToPage="1"/>
  </sheetPr>
  <dimension ref="B2:S73"/>
  <sheetViews>
    <sheetView topLeftCell="C1" zoomScale="70" zoomScaleNormal="70" workbookViewId="0">
      <selection activeCell="B42" sqref="B42"/>
    </sheetView>
  </sheetViews>
  <sheetFormatPr defaultColWidth="9.140625" defaultRowHeight="15"/>
  <cols>
    <col min="1" max="1" width="4.140625" style="478" customWidth="1"/>
    <col min="2" max="2" width="63" style="478" customWidth="1"/>
    <col min="3" max="7" width="25.28515625" style="478" customWidth="1"/>
    <col min="8" max="10" width="25.28515625" style="479" customWidth="1"/>
    <col min="11" max="11" width="14" style="479" customWidth="1"/>
    <col min="12" max="12" width="17.5703125" style="479" customWidth="1"/>
    <col min="13" max="13" width="13.140625" style="478" customWidth="1"/>
    <col min="14" max="14" width="17.85546875" style="478" customWidth="1"/>
    <col min="15" max="15" width="11.7109375" style="478" bestFit="1" customWidth="1"/>
    <col min="16" max="16" width="19.42578125" style="478" customWidth="1"/>
    <col min="17" max="17" width="11.7109375" style="478" bestFit="1" customWidth="1"/>
    <col min="18" max="18" width="20.28515625" style="478" customWidth="1"/>
    <col min="19" max="19" width="11.7109375" style="478" bestFit="1" customWidth="1"/>
    <col min="20" max="20" width="14.5703125" style="478" bestFit="1" customWidth="1"/>
    <col min="21" max="21" width="9.140625" style="478"/>
    <col min="22" max="22" width="12.42578125" style="478" customWidth="1"/>
    <col min="23" max="23" width="54.140625" style="478" customWidth="1"/>
    <col min="24" max="24" width="56.140625" style="478" customWidth="1"/>
    <col min="25" max="25" width="75" style="478" bestFit="1" customWidth="1"/>
    <col min="26" max="16384" width="9.140625" style="478"/>
  </cols>
  <sheetData>
    <row r="2" spans="2:19">
      <c r="L2" s="480"/>
      <c r="M2" s="480" t="s">
        <v>0</v>
      </c>
      <c r="R2" s="480"/>
    </row>
    <row r="3" spans="2:19">
      <c r="L3" s="120"/>
      <c r="M3" s="120" t="s">
        <v>3</v>
      </c>
      <c r="P3" s="483"/>
      <c r="R3" s="120"/>
    </row>
    <row r="5" spans="2:19">
      <c r="M5" s="481"/>
    </row>
    <row r="6" spans="2:19">
      <c r="F6" s="481"/>
    </row>
    <row r="8" spans="2:19" ht="21" customHeight="1">
      <c r="B8" s="747" t="s">
        <v>472</v>
      </c>
      <c r="C8" s="747"/>
      <c r="D8" s="747"/>
      <c r="E8" s="747"/>
      <c r="F8" s="747"/>
      <c r="G8" s="747"/>
      <c r="H8" s="482"/>
      <c r="I8" s="482"/>
      <c r="J8" s="482"/>
      <c r="K8" s="482"/>
      <c r="L8" s="482"/>
      <c r="N8" s="483"/>
      <c r="S8" s="481"/>
    </row>
    <row r="9" spans="2:19" ht="15.75" customHeight="1">
      <c r="B9" s="482"/>
      <c r="C9" s="588"/>
      <c r="D9" s="588"/>
      <c r="E9" s="588"/>
      <c r="F9" s="588"/>
      <c r="G9" s="588"/>
      <c r="H9" s="588"/>
      <c r="I9" s="588"/>
      <c r="J9" s="588"/>
      <c r="K9" s="588"/>
      <c r="L9" s="588"/>
    </row>
    <row r="10" spans="2:19" ht="15.75">
      <c r="B10" s="572" t="s">
        <v>473</v>
      </c>
      <c r="C10" s="486">
        <v>2024</v>
      </c>
      <c r="D10" s="486">
        <v>2023</v>
      </c>
      <c r="E10" s="486">
        <v>2022</v>
      </c>
      <c r="F10" s="486">
        <v>2021</v>
      </c>
      <c r="G10" s="486">
        <v>2020</v>
      </c>
      <c r="H10" s="486"/>
      <c r="I10" s="589">
        <v>2018</v>
      </c>
      <c r="J10" s="480"/>
      <c r="K10" s="491"/>
      <c r="L10" s="491"/>
      <c r="M10" s="488"/>
    </row>
    <row r="11" spans="2:19" ht="15.75">
      <c r="B11" s="484" t="s">
        <v>473</v>
      </c>
      <c r="C11" s="485">
        <v>2024</v>
      </c>
      <c r="D11" s="485">
        <v>2023</v>
      </c>
      <c r="E11" s="485">
        <v>2022</v>
      </c>
      <c r="F11" s="485">
        <v>2021</v>
      </c>
      <c r="G11" s="485">
        <v>2020</v>
      </c>
      <c r="H11" s="486"/>
      <c r="I11" s="486"/>
      <c r="J11" s="589">
        <v>2018</v>
      </c>
      <c r="K11" s="480"/>
      <c r="L11" s="491"/>
      <c r="M11" s="479"/>
      <c r="N11" s="488"/>
    </row>
    <row r="12" spans="2:19">
      <c r="B12" s="489" t="s">
        <v>474</v>
      </c>
      <c r="C12" s="493">
        <v>17767</v>
      </c>
      <c r="D12" s="490">
        <v>13365</v>
      </c>
      <c r="E12" s="490">
        <v>12880</v>
      </c>
      <c r="F12" s="490">
        <v>11018</v>
      </c>
      <c r="G12" s="490">
        <v>10220</v>
      </c>
      <c r="H12" s="490"/>
      <c r="I12" s="490"/>
      <c r="J12" s="491"/>
      <c r="K12" s="590"/>
      <c r="L12" s="591"/>
    </row>
    <row r="13" spans="2:19" ht="17.25">
      <c r="B13" s="492" t="s">
        <v>475</v>
      </c>
      <c r="C13" s="493">
        <v>27219</v>
      </c>
      <c r="D13" s="493">
        <v>32778</v>
      </c>
      <c r="E13" s="493">
        <v>41304</v>
      </c>
      <c r="F13" s="493">
        <v>41310</v>
      </c>
      <c r="G13" s="493">
        <v>38232</v>
      </c>
      <c r="H13" s="490"/>
      <c r="I13" s="490"/>
      <c r="J13" s="491"/>
      <c r="K13" s="590"/>
      <c r="L13" s="590"/>
    </row>
    <row r="14" spans="2:19" s="494" customFormat="1" ht="18.75" customHeight="1">
      <c r="B14" s="748" t="s">
        <v>476</v>
      </c>
      <c r="C14" s="748"/>
      <c r="D14" s="748"/>
      <c r="E14" s="509"/>
      <c r="F14" s="509"/>
      <c r="G14" s="509"/>
      <c r="H14" s="509"/>
      <c r="I14" s="510"/>
      <c r="J14" s="510"/>
      <c r="K14" s="592"/>
      <c r="L14" s="592"/>
    </row>
    <row r="15" spans="2:19">
      <c r="B15" s="585"/>
      <c r="C15" s="593"/>
      <c r="D15" s="593"/>
      <c r="E15" s="590"/>
      <c r="F15" s="491"/>
      <c r="G15" s="491"/>
      <c r="H15" s="491"/>
      <c r="I15" s="491"/>
      <c r="J15" s="491"/>
      <c r="K15" s="491"/>
      <c r="L15" s="491"/>
      <c r="M15" s="479"/>
      <c r="N15" s="586"/>
    </row>
    <row r="16" spans="2:19" ht="15.75">
      <c r="B16" s="484" t="s">
        <v>477</v>
      </c>
      <c r="C16" s="485">
        <v>2024</v>
      </c>
      <c r="D16" s="485">
        <v>2023</v>
      </c>
      <c r="E16" s="485">
        <v>2022</v>
      </c>
      <c r="F16" s="485">
        <v>2021</v>
      </c>
      <c r="G16" s="485">
        <v>2020</v>
      </c>
      <c r="H16" s="486"/>
      <c r="I16" s="486"/>
      <c r="J16" s="589">
        <v>2018</v>
      </c>
      <c r="K16" s="480"/>
      <c r="L16" s="491"/>
      <c r="M16" s="479"/>
      <c r="N16" s="488"/>
    </row>
    <row r="17" spans="2:14">
      <c r="B17" s="495" t="s">
        <v>478</v>
      </c>
      <c r="C17" s="575">
        <v>274</v>
      </c>
      <c r="D17" s="491">
        <v>219</v>
      </c>
      <c r="E17" s="491">
        <v>0</v>
      </c>
      <c r="F17" s="491">
        <v>0</v>
      </c>
      <c r="G17" s="491">
        <v>0</v>
      </c>
      <c r="H17" s="491"/>
      <c r="I17" s="491"/>
      <c r="J17" s="491"/>
      <c r="K17" s="590"/>
      <c r="L17" s="590"/>
    </row>
    <row r="18" spans="2:14">
      <c r="B18" s="506" t="s">
        <v>479</v>
      </c>
      <c r="C18" s="595">
        <v>19813</v>
      </c>
      <c r="D18" s="493">
        <v>15706</v>
      </c>
      <c r="E18" s="493">
        <v>14065</v>
      </c>
      <c r="F18" s="493">
        <v>12202</v>
      </c>
      <c r="G18" s="493">
        <v>11437</v>
      </c>
      <c r="H18" s="490"/>
      <c r="I18" s="490"/>
      <c r="J18" s="491"/>
      <c r="K18" s="590"/>
      <c r="L18" s="590"/>
    </row>
    <row r="19" spans="2:14">
      <c r="B19" s="573" t="s">
        <v>480</v>
      </c>
      <c r="C19" s="575">
        <v>0</v>
      </c>
      <c r="D19" s="491">
        <v>0</v>
      </c>
      <c r="E19" s="491">
        <v>0</v>
      </c>
      <c r="F19" s="491">
        <v>0</v>
      </c>
      <c r="G19" s="491">
        <v>0</v>
      </c>
      <c r="H19" s="491"/>
      <c r="I19" s="491"/>
      <c r="J19" s="491"/>
      <c r="K19" s="590"/>
      <c r="L19" s="590"/>
    </row>
    <row r="20" spans="2:14">
      <c r="B20" s="587" t="s">
        <v>481</v>
      </c>
      <c r="C20" s="496">
        <v>491</v>
      </c>
      <c r="D20" s="502">
        <v>503</v>
      </c>
      <c r="E20" s="502">
        <v>571</v>
      </c>
      <c r="F20" s="502">
        <v>520</v>
      </c>
      <c r="G20" s="502">
        <v>430</v>
      </c>
      <c r="H20" s="491"/>
      <c r="I20" s="491"/>
      <c r="J20" s="491"/>
      <c r="K20" s="590"/>
      <c r="L20" s="590"/>
    </row>
    <row r="21" spans="2:14">
      <c r="B21" s="507" t="s">
        <v>272</v>
      </c>
      <c r="C21" s="596">
        <v>20578</v>
      </c>
      <c r="D21" s="508">
        <v>16428</v>
      </c>
      <c r="E21" s="508">
        <v>14636</v>
      </c>
      <c r="F21" s="508">
        <v>12722</v>
      </c>
      <c r="G21" s="508">
        <v>11867</v>
      </c>
      <c r="H21" s="513"/>
      <c r="I21" s="513"/>
      <c r="J21" s="491"/>
      <c r="K21" s="590"/>
      <c r="L21" s="590"/>
    </row>
    <row r="22" spans="2:14">
      <c r="B22" s="504"/>
      <c r="C22" s="594"/>
      <c r="D22" s="594"/>
      <c r="E22" s="513"/>
      <c r="F22" s="513"/>
      <c r="G22" s="513"/>
      <c r="H22" s="513"/>
      <c r="I22" s="513"/>
      <c r="J22" s="491"/>
      <c r="K22" s="590"/>
      <c r="L22" s="590"/>
    </row>
    <row r="23" spans="2:14">
      <c r="B23" s="504"/>
      <c r="C23" s="594"/>
      <c r="D23" s="594"/>
      <c r="E23" s="505"/>
      <c r="F23" s="505"/>
      <c r="G23" s="505"/>
      <c r="H23" s="505"/>
      <c r="I23" s="505"/>
      <c r="J23" s="491"/>
      <c r="K23" s="590"/>
      <c r="L23" s="590"/>
    </row>
    <row r="24" spans="2:14" ht="15.75">
      <c r="B24" s="484" t="s">
        <v>482</v>
      </c>
      <c r="C24" s="485">
        <v>2024</v>
      </c>
      <c r="D24" s="485">
        <v>2023</v>
      </c>
      <c r="E24" s="485">
        <v>2022</v>
      </c>
      <c r="F24" s="486"/>
      <c r="G24" s="589"/>
      <c r="H24" s="589"/>
      <c r="I24" s="589"/>
      <c r="J24" s="589">
        <v>2018</v>
      </c>
      <c r="K24" s="480"/>
      <c r="L24" s="491"/>
      <c r="M24" s="479"/>
      <c r="N24" s="488"/>
    </row>
    <row r="25" spans="2:14">
      <c r="B25" s="495" t="s">
        <v>483</v>
      </c>
      <c r="C25" s="597">
        <v>15196</v>
      </c>
      <c r="D25" s="490">
        <v>11686</v>
      </c>
      <c r="E25" s="490">
        <v>9926</v>
      </c>
      <c r="F25" s="490"/>
      <c r="G25" s="491"/>
      <c r="H25" s="491"/>
      <c r="I25" s="491"/>
      <c r="J25" s="491"/>
      <c r="K25" s="590"/>
      <c r="L25" s="590"/>
    </row>
    <row r="26" spans="2:14">
      <c r="B26" s="506" t="s">
        <v>484</v>
      </c>
      <c r="C26" s="595">
        <v>5382</v>
      </c>
      <c r="D26" s="493">
        <v>4742</v>
      </c>
      <c r="E26" s="493">
        <v>4710</v>
      </c>
      <c r="F26" s="490"/>
      <c r="G26" s="491"/>
      <c r="H26" s="491"/>
      <c r="I26" s="491"/>
      <c r="J26" s="491"/>
      <c r="K26" s="590"/>
      <c r="L26" s="590"/>
    </row>
    <row r="27" spans="2:14">
      <c r="B27" s="507" t="s">
        <v>272</v>
      </c>
      <c r="C27" s="596">
        <v>20578</v>
      </c>
      <c r="D27" s="508">
        <v>16428</v>
      </c>
      <c r="E27" s="508">
        <v>14636</v>
      </c>
      <c r="F27" s="513"/>
      <c r="G27" s="480"/>
      <c r="H27" s="480"/>
      <c r="I27" s="480"/>
      <c r="J27" s="491"/>
      <c r="K27" s="590"/>
      <c r="L27" s="590"/>
    </row>
    <row r="28" spans="2:14">
      <c r="B28" s="488" t="s">
        <v>485</v>
      </c>
      <c r="C28" s="594"/>
      <c r="D28" s="594"/>
      <c r="E28" s="513"/>
      <c r="F28" s="513"/>
      <c r="G28" s="480"/>
      <c r="H28" s="480"/>
      <c r="I28" s="480"/>
      <c r="J28" s="491"/>
      <c r="K28" s="590"/>
      <c r="L28" s="590"/>
    </row>
    <row r="29" spans="2:14">
      <c r="B29" s="504"/>
      <c r="C29" s="594"/>
      <c r="D29" s="594"/>
      <c r="E29" s="505"/>
      <c r="F29" s="505"/>
      <c r="G29" s="505"/>
      <c r="H29" s="505"/>
      <c r="I29" s="505"/>
      <c r="J29" s="491"/>
      <c r="K29" s="590"/>
      <c r="L29" s="590"/>
    </row>
    <row r="30" spans="2:14" ht="15.75">
      <c r="B30" s="484" t="s">
        <v>486</v>
      </c>
      <c r="C30" s="485">
        <v>2024</v>
      </c>
      <c r="D30" s="485">
        <v>2023</v>
      </c>
      <c r="E30" s="485">
        <v>2022</v>
      </c>
      <c r="F30" s="485">
        <v>2021</v>
      </c>
      <c r="G30" s="485">
        <v>2020</v>
      </c>
      <c r="H30" s="486"/>
      <c r="I30" s="486"/>
      <c r="J30" s="589">
        <v>2018</v>
      </c>
      <c r="K30" s="480"/>
      <c r="L30" s="491"/>
      <c r="M30" s="479"/>
      <c r="N30" s="488"/>
    </row>
    <row r="31" spans="2:14">
      <c r="B31" s="495" t="s">
        <v>478</v>
      </c>
      <c r="C31" s="597">
        <v>2811</v>
      </c>
      <c r="D31" s="490">
        <v>3063</v>
      </c>
      <c r="E31" s="490">
        <v>1756</v>
      </c>
      <c r="F31" s="490">
        <v>1702</v>
      </c>
      <c r="G31" s="490">
        <v>1647</v>
      </c>
      <c r="H31" s="490"/>
      <c r="I31" s="490"/>
      <c r="J31" s="491"/>
      <c r="K31" s="590"/>
      <c r="L31" s="590"/>
    </row>
    <row r="32" spans="2:14">
      <c r="B32" s="506" t="s">
        <v>479</v>
      </c>
      <c r="C32" s="496">
        <v>0</v>
      </c>
      <c r="D32" s="502">
        <v>0</v>
      </c>
      <c r="E32" s="502">
        <v>0</v>
      </c>
      <c r="F32" s="502">
        <v>1</v>
      </c>
      <c r="G32" s="502">
        <v>0</v>
      </c>
      <c r="H32" s="491"/>
      <c r="I32" s="491"/>
      <c r="J32" s="491"/>
      <c r="K32" s="590"/>
      <c r="L32" s="590"/>
    </row>
    <row r="33" spans="2:14">
      <c r="B33" s="573" t="s">
        <v>480</v>
      </c>
      <c r="C33" s="575">
        <v>0</v>
      </c>
      <c r="D33" s="491">
        <v>0</v>
      </c>
      <c r="E33" s="491">
        <v>0</v>
      </c>
      <c r="F33" s="491">
        <v>0</v>
      </c>
      <c r="G33" s="491">
        <v>0</v>
      </c>
      <c r="H33" s="491"/>
      <c r="I33" s="491"/>
      <c r="J33" s="491"/>
      <c r="K33" s="590"/>
      <c r="L33" s="590"/>
    </row>
    <row r="34" spans="2:14">
      <c r="B34" s="587" t="s">
        <v>481</v>
      </c>
      <c r="C34" s="496">
        <v>0</v>
      </c>
      <c r="D34" s="502">
        <v>0</v>
      </c>
      <c r="E34" s="502">
        <v>0</v>
      </c>
      <c r="F34" s="502">
        <v>1</v>
      </c>
      <c r="G34" s="502">
        <v>0</v>
      </c>
      <c r="H34" s="491"/>
      <c r="I34" s="491"/>
      <c r="J34" s="491"/>
      <c r="K34" s="590"/>
      <c r="L34" s="590"/>
    </row>
    <row r="35" spans="2:14">
      <c r="B35" s="507" t="s">
        <v>272</v>
      </c>
      <c r="C35" s="596">
        <v>2811</v>
      </c>
      <c r="D35" s="508">
        <v>3063</v>
      </c>
      <c r="E35" s="508">
        <v>1756</v>
      </c>
      <c r="F35" s="508">
        <v>1704</v>
      </c>
      <c r="G35" s="508">
        <v>1647</v>
      </c>
      <c r="H35" s="513"/>
      <c r="I35" s="513"/>
      <c r="J35" s="491"/>
      <c r="K35" s="590"/>
      <c r="L35" s="590"/>
    </row>
    <row r="36" spans="2:14">
      <c r="B36" s="504"/>
      <c r="C36" s="594"/>
      <c r="D36" s="594"/>
      <c r="E36" s="513"/>
      <c r="F36" s="513"/>
      <c r="G36" s="513"/>
      <c r="H36" s="513"/>
      <c r="I36" s="513"/>
      <c r="J36" s="491"/>
      <c r="K36" s="590"/>
      <c r="L36" s="590"/>
    </row>
    <row r="37" spans="2:14">
      <c r="B37" s="504"/>
      <c r="C37" s="594"/>
      <c r="D37" s="594"/>
      <c r="E37" s="505"/>
      <c r="F37" s="505"/>
      <c r="G37" s="505"/>
      <c r="H37" s="505"/>
      <c r="I37" s="505"/>
      <c r="J37" s="491"/>
      <c r="K37" s="590"/>
      <c r="L37" s="590"/>
    </row>
    <row r="38" spans="2:14" ht="15.75">
      <c r="B38" s="598" t="s">
        <v>487</v>
      </c>
      <c r="C38" s="599">
        <v>2024</v>
      </c>
      <c r="D38" s="599">
        <v>2023</v>
      </c>
      <c r="E38" s="599">
        <v>2022</v>
      </c>
      <c r="F38" s="486"/>
      <c r="G38" s="589"/>
      <c r="H38" s="589"/>
      <c r="I38" s="589"/>
      <c r="J38" s="589">
        <v>2018</v>
      </c>
      <c r="K38" s="480"/>
      <c r="L38" s="491"/>
      <c r="M38" s="479"/>
      <c r="N38" s="488"/>
    </row>
    <row r="39" spans="2:14">
      <c r="B39" s="495" t="s">
        <v>483</v>
      </c>
      <c r="C39" s="597">
        <v>1758</v>
      </c>
      <c r="D39" s="490">
        <v>1260</v>
      </c>
      <c r="E39" s="491">
        <v>599</v>
      </c>
      <c r="F39" s="491"/>
      <c r="G39" s="516"/>
      <c r="H39" s="516"/>
      <c r="I39" s="516"/>
      <c r="J39" s="491"/>
      <c r="K39" s="590"/>
      <c r="L39" s="590"/>
      <c r="M39" s="483"/>
    </row>
    <row r="40" spans="2:14">
      <c r="B40" s="506" t="s">
        <v>484</v>
      </c>
      <c r="C40" s="595">
        <v>1052</v>
      </c>
      <c r="D40" s="493">
        <v>1803</v>
      </c>
      <c r="E40" s="493">
        <v>1157</v>
      </c>
      <c r="F40" s="490"/>
      <c r="G40" s="516"/>
      <c r="H40" s="516"/>
      <c r="I40" s="516"/>
      <c r="J40" s="491"/>
      <c r="K40" s="590"/>
      <c r="L40" s="590"/>
    </row>
    <row r="41" spans="2:14">
      <c r="B41" s="507" t="s">
        <v>272</v>
      </c>
      <c r="C41" s="596">
        <v>2811</v>
      </c>
      <c r="D41" s="508">
        <v>3063</v>
      </c>
      <c r="E41" s="508">
        <v>1756</v>
      </c>
      <c r="F41" s="513"/>
      <c r="G41" s="505"/>
      <c r="H41" s="505"/>
      <c r="I41" s="505"/>
      <c r="J41" s="491"/>
      <c r="K41" s="590"/>
      <c r="L41" s="590"/>
    </row>
    <row r="42" spans="2:14">
      <c r="B42" s="488" t="s">
        <v>485</v>
      </c>
      <c r="C42" s="594"/>
      <c r="D42" s="594"/>
      <c r="E42" s="513"/>
      <c r="F42" s="513"/>
      <c r="G42" s="505"/>
      <c r="H42" s="505"/>
      <c r="I42" s="505"/>
      <c r="J42" s="491"/>
      <c r="K42" s="590"/>
      <c r="L42" s="590"/>
    </row>
    <row r="43" spans="2:14">
      <c r="B43" s="712" t="s">
        <v>488</v>
      </c>
      <c r="C43" s="571"/>
      <c r="D43" s="490"/>
      <c r="E43" s="490"/>
      <c r="F43" s="490"/>
      <c r="G43" s="490"/>
      <c r="H43" s="490"/>
      <c r="I43" s="491"/>
      <c r="J43" s="590"/>
      <c r="K43" s="591"/>
      <c r="L43" s="590"/>
    </row>
    <row r="44" spans="2:14" s="494" customFormat="1">
      <c r="C44" s="574"/>
      <c r="D44" s="574"/>
      <c r="E44" s="574"/>
      <c r="F44" s="574"/>
      <c r="G44" s="574"/>
      <c r="H44" s="574"/>
      <c r="I44" s="574"/>
      <c r="J44" s="574"/>
      <c r="K44" s="495"/>
      <c r="L44" s="497"/>
      <c r="M44" s="495"/>
    </row>
    <row r="45" spans="2:14" s="494" customFormat="1" ht="18">
      <c r="B45" s="602" t="s">
        <v>489</v>
      </c>
      <c r="C45" s="599" t="s">
        <v>449</v>
      </c>
      <c r="D45" s="599" t="s">
        <v>450</v>
      </c>
      <c r="E45" s="599" t="s">
        <v>490</v>
      </c>
      <c r="F45" s="599" t="s">
        <v>491</v>
      </c>
      <c r="G45" s="599" t="s">
        <v>453</v>
      </c>
      <c r="H45" s="599" t="s">
        <v>454</v>
      </c>
      <c r="I45" s="599" t="s">
        <v>357</v>
      </c>
      <c r="J45" s="599" t="s">
        <v>272</v>
      </c>
      <c r="K45" s="495"/>
      <c r="L45" s="499"/>
      <c r="M45" s="495"/>
    </row>
    <row r="46" spans="2:14" s="494" customFormat="1">
      <c r="B46" s="603" t="s">
        <v>492</v>
      </c>
      <c r="C46" s="604">
        <v>5168</v>
      </c>
      <c r="D46" s="604">
        <v>480</v>
      </c>
      <c r="E46" s="604">
        <v>596</v>
      </c>
      <c r="F46" s="604">
        <v>10413</v>
      </c>
      <c r="G46" s="604">
        <v>1593</v>
      </c>
      <c r="H46" s="604">
        <v>217</v>
      </c>
      <c r="I46" s="705">
        <v>-700</v>
      </c>
      <c r="J46" s="605">
        <f>C46+D46+E46+F46+G46+H46+I46</f>
        <v>17767</v>
      </c>
      <c r="K46" s="497"/>
      <c r="L46" s="497"/>
      <c r="M46" s="495"/>
    </row>
    <row r="47" spans="2:14" s="494" customFormat="1">
      <c r="B47" s="603" t="s">
        <v>493</v>
      </c>
      <c r="C47" s="604">
        <v>5168</v>
      </c>
      <c r="D47" s="604">
        <v>480</v>
      </c>
      <c r="E47" s="604">
        <v>596</v>
      </c>
      <c r="F47" s="604">
        <v>11225</v>
      </c>
      <c r="G47" s="604">
        <v>2629</v>
      </c>
      <c r="H47" s="604">
        <v>217</v>
      </c>
      <c r="I47" s="604">
        <v>262</v>
      </c>
      <c r="J47" s="605">
        <v>20578</v>
      </c>
      <c r="K47" s="497"/>
      <c r="L47" s="495"/>
      <c r="M47" s="495"/>
    </row>
    <row r="48" spans="2:14" s="494" customFormat="1">
      <c r="B48" s="600" t="s">
        <v>494</v>
      </c>
      <c r="C48" s="607">
        <v>0</v>
      </c>
      <c r="D48" s="607">
        <v>0</v>
      </c>
      <c r="E48" s="607">
        <v>0</v>
      </c>
      <c r="F48" s="601">
        <v>812</v>
      </c>
      <c r="G48" s="601">
        <v>1036</v>
      </c>
      <c r="H48" s="607">
        <v>0</v>
      </c>
      <c r="I48" s="601">
        <v>963</v>
      </c>
      <c r="J48" s="606">
        <v>2811</v>
      </c>
      <c r="K48" s="497"/>
      <c r="L48" s="499"/>
      <c r="M48" s="497"/>
    </row>
    <row r="49" spans="2:13" s="494" customFormat="1">
      <c r="B49" s="494" t="s">
        <v>485</v>
      </c>
      <c r="C49" s="576"/>
      <c r="D49" s="576"/>
      <c r="E49" s="576"/>
      <c r="F49" s="576"/>
      <c r="G49" s="576"/>
      <c r="H49" s="576"/>
      <c r="I49" s="576"/>
      <c r="J49" s="576"/>
      <c r="K49" s="495"/>
      <c r="L49" s="499"/>
      <c r="M49" s="495"/>
    </row>
    <row r="50" spans="2:13" s="494" customFormat="1">
      <c r="B50" s="713" t="s">
        <v>488</v>
      </c>
      <c r="C50" s="574"/>
      <c r="D50" s="574"/>
      <c r="E50" s="574"/>
      <c r="F50" s="574"/>
      <c r="G50" s="574"/>
      <c r="H50" s="574"/>
      <c r="I50" s="574"/>
      <c r="J50" s="574"/>
      <c r="K50" s="495"/>
      <c r="L50" s="495"/>
      <c r="M50" s="495"/>
    </row>
    <row r="51" spans="2:13" s="494" customFormat="1">
      <c r="B51" s="575"/>
      <c r="C51" s="576"/>
      <c r="D51" s="576"/>
      <c r="E51" s="576"/>
      <c r="F51" s="576"/>
      <c r="G51" s="576"/>
      <c r="H51" s="576"/>
      <c r="I51" s="576"/>
      <c r="J51" s="576"/>
      <c r="K51" s="495"/>
      <c r="L51" s="495"/>
      <c r="M51" s="495"/>
    </row>
    <row r="52" spans="2:13" s="494" customFormat="1">
      <c r="B52" s="575"/>
      <c r="C52" s="576"/>
      <c r="D52" s="576"/>
      <c r="E52" s="576"/>
      <c r="F52" s="576"/>
      <c r="G52" s="576"/>
      <c r="H52" s="576"/>
      <c r="I52" s="576"/>
      <c r="J52" s="576"/>
      <c r="K52" s="495"/>
      <c r="L52" s="495"/>
      <c r="M52" s="495"/>
    </row>
    <row r="53" spans="2:13" s="494" customFormat="1">
      <c r="B53" s="495"/>
      <c r="C53" s="574"/>
      <c r="D53" s="574"/>
      <c r="E53" s="574"/>
      <c r="F53" s="574"/>
      <c r="G53" s="574"/>
      <c r="H53" s="574"/>
      <c r="I53" s="574"/>
      <c r="J53" s="574"/>
      <c r="K53" s="495"/>
      <c r="L53" s="495"/>
      <c r="M53" s="495"/>
    </row>
    <row r="54" spans="2:13" s="494" customFormat="1">
      <c r="B54" s="575"/>
      <c r="C54" s="576"/>
      <c r="D54" s="576"/>
      <c r="E54" s="576"/>
      <c r="F54" s="576"/>
      <c r="G54" s="576"/>
      <c r="H54" s="576"/>
      <c r="I54" s="576"/>
      <c r="J54" s="576"/>
      <c r="K54" s="495"/>
      <c r="L54" s="499"/>
      <c r="M54" s="495"/>
    </row>
    <row r="55" spans="2:13" s="494" customFormat="1">
      <c r="B55" s="575"/>
      <c r="C55" s="576"/>
      <c r="D55" s="576"/>
      <c r="E55" s="576"/>
      <c r="F55" s="576"/>
      <c r="G55" s="576"/>
      <c r="H55" s="576"/>
      <c r="I55" s="576"/>
      <c r="J55" s="576"/>
      <c r="K55" s="495"/>
      <c r="L55" s="495"/>
      <c r="M55" s="495"/>
    </row>
    <row r="56" spans="2:13" ht="15.75" customHeight="1">
      <c r="B56" s="577"/>
      <c r="C56" s="578"/>
      <c r="D56" s="574"/>
      <c r="E56" s="578"/>
      <c r="F56" s="578"/>
      <c r="G56" s="574"/>
      <c r="H56" s="578"/>
      <c r="I56" s="578"/>
      <c r="J56" s="578"/>
      <c r="K56" s="500"/>
      <c r="L56" s="500"/>
    </row>
    <row r="57" spans="2:13">
      <c r="B57" s="494"/>
    </row>
    <row r="58" spans="2:13">
      <c r="L58" s="501"/>
    </row>
    <row r="59" spans="2:13" s="494" customFormat="1" ht="21" customHeight="1">
      <c r="B59" s="572"/>
      <c r="C59" s="486"/>
      <c r="D59" s="486"/>
      <c r="E59" s="486"/>
      <c r="F59" s="486"/>
      <c r="G59" s="486"/>
      <c r="H59" s="486"/>
      <c r="I59" s="486"/>
      <c r="J59" s="486"/>
      <c r="K59" s="495"/>
      <c r="L59" s="495"/>
      <c r="M59" s="495"/>
    </row>
    <row r="60" spans="2:13" s="494" customFormat="1">
      <c r="B60" s="573"/>
      <c r="C60" s="575"/>
      <c r="D60" s="575"/>
      <c r="E60" s="575"/>
      <c r="F60" s="579"/>
      <c r="G60" s="580"/>
      <c r="H60" s="480"/>
      <c r="I60" s="579"/>
      <c r="J60" s="579"/>
      <c r="K60" s="495"/>
      <c r="L60" s="495"/>
      <c r="M60" s="495"/>
    </row>
    <row r="61" spans="2:13" s="494" customFormat="1">
      <c r="B61" s="575"/>
      <c r="C61" s="575"/>
      <c r="D61" s="575"/>
      <c r="E61" s="575"/>
      <c r="F61" s="581"/>
      <c r="G61" s="581"/>
      <c r="H61" s="491"/>
      <c r="I61" s="581"/>
      <c r="J61" s="582"/>
      <c r="K61" s="495"/>
      <c r="L61" s="495"/>
      <c r="M61" s="495"/>
    </row>
    <row r="62" spans="2:13" s="494" customFormat="1">
      <c r="B62" s="575"/>
      <c r="C62" s="575"/>
      <c r="D62" s="575"/>
      <c r="E62" s="575"/>
      <c r="F62" s="491"/>
      <c r="G62" s="581"/>
      <c r="H62" s="491"/>
      <c r="I62" s="527"/>
      <c r="J62" s="582"/>
      <c r="K62" s="495"/>
      <c r="L62" s="495"/>
      <c r="M62" s="495"/>
    </row>
    <row r="63" spans="2:13" s="494" customFormat="1">
      <c r="B63" s="495"/>
      <c r="C63" s="575"/>
      <c r="D63" s="575"/>
      <c r="E63" s="575"/>
      <c r="F63" s="491"/>
      <c r="G63" s="491"/>
      <c r="H63" s="491"/>
      <c r="I63" s="491"/>
      <c r="J63" s="491"/>
      <c r="K63" s="495"/>
      <c r="L63" s="495"/>
      <c r="M63" s="495"/>
    </row>
    <row r="64" spans="2:13" s="494" customFormat="1">
      <c r="B64" s="575"/>
      <c r="C64" s="575"/>
      <c r="D64" s="575"/>
      <c r="E64" s="575"/>
      <c r="F64" s="491"/>
      <c r="G64" s="491"/>
      <c r="H64" s="491"/>
      <c r="I64" s="491"/>
      <c r="J64" s="491"/>
      <c r="K64" s="495"/>
      <c r="L64" s="495"/>
      <c r="M64" s="495"/>
    </row>
    <row r="65" spans="2:13" s="494" customFormat="1">
      <c r="B65" s="575"/>
      <c r="C65" s="575"/>
      <c r="D65" s="575"/>
      <c r="E65" s="575"/>
      <c r="F65" s="491"/>
      <c r="G65" s="491"/>
      <c r="H65" s="491"/>
      <c r="I65" s="491"/>
      <c r="J65" s="491"/>
      <c r="K65" s="495"/>
      <c r="L65" s="495"/>
      <c r="M65" s="495"/>
    </row>
    <row r="66" spans="2:13" s="494" customFormat="1">
      <c r="B66" s="495"/>
      <c r="C66" s="575"/>
      <c r="D66" s="575"/>
      <c r="E66" s="575"/>
      <c r="F66" s="491"/>
      <c r="G66" s="491"/>
      <c r="H66" s="491"/>
      <c r="I66" s="491"/>
      <c r="J66" s="491"/>
      <c r="K66" s="495"/>
      <c r="L66" s="495"/>
      <c r="M66" s="495"/>
    </row>
    <row r="67" spans="2:13" s="494" customFormat="1">
      <c r="B67" s="575"/>
      <c r="C67" s="575"/>
      <c r="D67" s="575"/>
      <c r="E67" s="575"/>
      <c r="F67" s="491"/>
      <c r="G67" s="491"/>
      <c r="H67" s="491"/>
      <c r="I67" s="491"/>
      <c r="J67" s="491"/>
      <c r="K67" s="495"/>
      <c r="L67" s="495"/>
      <c r="M67" s="495"/>
    </row>
    <row r="68" spans="2:13" s="494" customFormat="1">
      <c r="B68" s="575"/>
      <c r="C68" s="575"/>
      <c r="D68" s="575"/>
      <c r="E68" s="575"/>
      <c r="F68" s="491"/>
      <c r="G68" s="491"/>
      <c r="H68" s="491"/>
      <c r="I68" s="491"/>
      <c r="J68" s="491"/>
      <c r="K68" s="495"/>
      <c r="L68" s="495"/>
      <c r="M68" s="495"/>
    </row>
    <row r="69" spans="2:13" s="494" customFormat="1">
      <c r="B69" s="495"/>
      <c r="C69" s="575"/>
      <c r="D69" s="575"/>
      <c r="E69" s="575"/>
      <c r="F69" s="491"/>
      <c r="G69" s="491"/>
      <c r="H69" s="491"/>
      <c r="I69" s="491"/>
      <c r="J69" s="491"/>
      <c r="K69" s="495"/>
      <c r="L69" s="495"/>
      <c r="M69" s="495"/>
    </row>
    <row r="70" spans="2:13" s="494" customFormat="1">
      <c r="B70" s="575"/>
      <c r="C70" s="575"/>
      <c r="D70" s="575"/>
      <c r="E70" s="575"/>
      <c r="F70" s="491"/>
      <c r="G70" s="491"/>
      <c r="H70" s="491"/>
      <c r="I70" s="491"/>
      <c r="J70" s="491"/>
      <c r="K70" s="495"/>
      <c r="L70" s="495"/>
      <c r="M70" s="495"/>
    </row>
    <row r="71" spans="2:13" s="494" customFormat="1">
      <c r="B71" s="575"/>
      <c r="C71" s="575"/>
      <c r="D71" s="575"/>
      <c r="E71" s="575"/>
      <c r="F71" s="491"/>
      <c r="G71" s="491"/>
      <c r="H71" s="491"/>
      <c r="I71" s="491"/>
      <c r="J71" s="491"/>
      <c r="K71" s="495"/>
      <c r="L71" s="495"/>
      <c r="M71" s="497"/>
    </row>
    <row r="72" spans="2:13" ht="15.75" customHeight="1">
      <c r="B72" s="577"/>
      <c r="C72" s="583"/>
      <c r="D72" s="583"/>
      <c r="E72" s="583"/>
      <c r="F72" s="584"/>
      <c r="G72" s="578"/>
      <c r="H72" s="583"/>
      <c r="I72" s="584"/>
      <c r="J72" s="584"/>
      <c r="K72" s="500"/>
      <c r="L72" s="500"/>
    </row>
    <row r="73" spans="2:13">
      <c r="B73" s="494"/>
    </row>
  </sheetData>
  <sheetProtection algorithmName="SHA-512" hashValue="YrHNNyw1fL6dAsK5IQF8aC8UPWsqSBPTgy/QAfmUUwPTeGHRJG8MkHyMqlNidD9beCOCU4QrN9/zfA0Lo7K4VA==" saltValue="S0fWKC0ojNYh5lL4bz1a4g==" spinCount="100000" sheet="1" objects="1" scenarios="1" sort="0" autoFilter="0"/>
  <mergeCells count="2">
    <mergeCell ref="B8:G8"/>
    <mergeCell ref="B14:D14"/>
  </mergeCells>
  <hyperlinks>
    <hyperlink ref="M3" location="Contents!A1" display="CONTENTS TAB" xr:uid="{E9497FDF-76DC-41FE-865A-670FB6AF1F3A}"/>
  </hyperlinks>
  <pageMargins left="0.7" right="0.7" top="0.75" bottom="0.75" header="0.3" footer="0.3"/>
  <pageSetup paperSize="8" scale="44"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9C77B-3A5E-43A6-98EB-863FF972DF28}">
  <sheetPr>
    <pageSetUpPr fitToPage="1"/>
  </sheetPr>
  <dimension ref="B2:K56"/>
  <sheetViews>
    <sheetView topLeftCell="A7" zoomScale="70" zoomScaleNormal="70" workbookViewId="0">
      <selection activeCell="B41" sqref="B41"/>
    </sheetView>
  </sheetViews>
  <sheetFormatPr defaultColWidth="9.140625" defaultRowHeight="15"/>
  <cols>
    <col min="1" max="1" width="4.140625" style="478" customWidth="1"/>
    <col min="2" max="2" width="82.140625" style="478" customWidth="1"/>
    <col min="3" max="4" width="12.140625" style="478" customWidth="1"/>
    <col min="5" max="8" width="12.140625" style="479" customWidth="1"/>
    <col min="9" max="16384" width="9.140625" style="478"/>
  </cols>
  <sheetData>
    <row r="2" spans="2:11">
      <c r="E2" s="480"/>
      <c r="H2" s="480" t="s">
        <v>0</v>
      </c>
    </row>
    <row r="3" spans="2:11">
      <c r="E3" s="120"/>
      <c r="H3" s="120" t="s">
        <v>3</v>
      </c>
    </row>
    <row r="6" spans="2:11">
      <c r="C6" s="481"/>
    </row>
    <row r="8" spans="2:11" ht="21" customHeight="1">
      <c r="B8" s="747" t="s">
        <v>495</v>
      </c>
      <c r="C8" s="747"/>
      <c r="D8" s="747"/>
      <c r="E8" s="482"/>
      <c r="F8" s="482"/>
      <c r="G8" s="482"/>
      <c r="H8" s="482"/>
    </row>
    <row r="9" spans="2:11">
      <c r="B9" s="504"/>
      <c r="C9" s="504"/>
      <c r="D9" s="505"/>
      <c r="E9" s="505"/>
      <c r="F9" s="505"/>
      <c r="G9" s="505"/>
      <c r="H9" s="505"/>
    </row>
    <row r="10" spans="2:11" ht="15.75">
      <c r="B10" s="484" t="s">
        <v>496</v>
      </c>
      <c r="C10" s="484">
        <v>2024</v>
      </c>
      <c r="D10" s="485">
        <v>2023</v>
      </c>
      <c r="E10" s="485">
        <v>2022</v>
      </c>
      <c r="F10" s="485">
        <v>2021</v>
      </c>
      <c r="G10" s="485">
        <v>2020</v>
      </c>
      <c r="H10" s="486"/>
      <c r="I10" s="479"/>
      <c r="J10" s="479"/>
      <c r="K10" s="488"/>
    </row>
    <row r="11" spans="2:11" ht="15.75">
      <c r="B11" s="495" t="s">
        <v>497</v>
      </c>
      <c r="C11" s="490">
        <v>50188</v>
      </c>
      <c r="D11" s="490">
        <v>55245</v>
      </c>
      <c r="E11" s="490">
        <v>39681</v>
      </c>
      <c r="F11" s="490">
        <v>38624</v>
      </c>
      <c r="G11" s="490">
        <v>55739</v>
      </c>
      <c r="H11" s="486"/>
    </row>
    <row r="12" spans="2:11" ht="17.25">
      <c r="B12" s="506" t="s">
        <v>498</v>
      </c>
      <c r="C12" s="503">
        <v>34</v>
      </c>
      <c r="D12" s="502">
        <v>34</v>
      </c>
      <c r="E12" s="502">
        <v>750</v>
      </c>
      <c r="F12" s="502" t="s">
        <v>499</v>
      </c>
      <c r="G12" s="502" t="s">
        <v>500</v>
      </c>
      <c r="H12" s="486"/>
    </row>
    <row r="13" spans="2:11" ht="17.25">
      <c r="B13" s="507" t="s">
        <v>272</v>
      </c>
      <c r="C13" s="508">
        <v>50222</v>
      </c>
      <c r="D13" s="508">
        <v>55279</v>
      </c>
      <c r="E13" s="508">
        <v>40431</v>
      </c>
      <c r="F13" s="508" t="s">
        <v>501</v>
      </c>
      <c r="G13" s="508">
        <v>55739</v>
      </c>
      <c r="H13" s="486"/>
    </row>
    <row r="14" spans="2:11" s="494" customFormat="1" ht="12.75">
      <c r="B14" s="488" t="s">
        <v>502</v>
      </c>
      <c r="C14" s="706"/>
      <c r="D14" s="706"/>
      <c r="E14" s="706"/>
      <c r="F14" s="706"/>
      <c r="G14" s="706"/>
      <c r="H14" s="509"/>
    </row>
    <row r="15" spans="2:11" s="494" customFormat="1" ht="12.75">
      <c r="B15" s="494" t="s">
        <v>503</v>
      </c>
      <c r="E15" s="511"/>
      <c r="F15" s="511"/>
      <c r="G15" s="511"/>
      <c r="H15" s="511"/>
    </row>
    <row r="16" spans="2:11" s="494" customFormat="1" ht="12.75">
      <c r="E16" s="511"/>
      <c r="F16" s="511"/>
      <c r="G16" s="511"/>
      <c r="H16" s="511"/>
    </row>
    <row r="17" spans="2:11" s="494" customFormat="1" ht="15.75">
      <c r="B17" s="484" t="s">
        <v>504</v>
      </c>
      <c r="C17" s="484">
        <v>2024</v>
      </c>
      <c r="D17" s="485">
        <v>2023</v>
      </c>
      <c r="E17" s="485">
        <v>2022</v>
      </c>
      <c r="F17" s="511"/>
      <c r="G17" s="511"/>
      <c r="H17" s="511"/>
    </row>
    <row r="18" spans="2:11" s="494" customFormat="1">
      <c r="B18" s="495" t="s">
        <v>505</v>
      </c>
      <c r="C18" s="490">
        <v>31238</v>
      </c>
      <c r="D18" s="490">
        <v>35391</v>
      </c>
      <c r="E18" s="512">
        <v>21154</v>
      </c>
      <c r="F18" s="511"/>
      <c r="G18" s="511"/>
      <c r="H18" s="511"/>
    </row>
    <row r="19" spans="2:11" s="494" customFormat="1">
      <c r="B19" s="498" t="s">
        <v>506</v>
      </c>
      <c r="C19" s="493">
        <v>1306</v>
      </c>
      <c r="D19" s="493">
        <v>1823</v>
      </c>
      <c r="E19" s="493">
        <v>1685</v>
      </c>
      <c r="F19" s="511"/>
      <c r="G19" s="511"/>
      <c r="H19" s="511"/>
    </row>
    <row r="20" spans="2:11" s="494" customFormat="1">
      <c r="B20" s="498" t="s">
        <v>507</v>
      </c>
      <c r="C20" s="490">
        <v>17643</v>
      </c>
      <c r="D20" s="490">
        <v>18031</v>
      </c>
      <c r="E20" s="493">
        <v>16842</v>
      </c>
      <c r="F20" s="511"/>
      <c r="G20" s="511"/>
      <c r="H20" s="511"/>
    </row>
    <row r="21" spans="2:11" s="494" customFormat="1" ht="17.25">
      <c r="B21" s="614" t="s">
        <v>508</v>
      </c>
      <c r="C21" s="508">
        <v>50187</v>
      </c>
      <c r="D21" s="508">
        <v>55245</v>
      </c>
      <c r="E21" s="508">
        <v>39681</v>
      </c>
      <c r="F21" s="511"/>
      <c r="G21" s="511"/>
      <c r="H21" s="511"/>
    </row>
    <row r="22" spans="2:11" s="494" customFormat="1" ht="12.75">
      <c r="B22" s="494" t="s">
        <v>509</v>
      </c>
      <c r="C22" s="707"/>
      <c r="D22" s="707"/>
      <c r="E22" s="707"/>
      <c r="F22" s="511"/>
      <c r="G22" s="511"/>
      <c r="H22" s="511"/>
    </row>
    <row r="23" spans="2:11" s="494" customFormat="1" ht="12.75">
      <c r="E23" s="511"/>
      <c r="F23" s="511"/>
      <c r="G23" s="511"/>
      <c r="H23" s="511"/>
    </row>
    <row r="24" spans="2:11">
      <c r="J24" s="481"/>
    </row>
    <row r="25" spans="2:11" ht="15.75">
      <c r="B25" s="484" t="s">
        <v>510</v>
      </c>
      <c r="C25" s="484">
        <v>2024</v>
      </c>
      <c r="D25" s="485">
        <v>2023</v>
      </c>
      <c r="E25" s="485">
        <v>2022</v>
      </c>
      <c r="F25" s="514"/>
      <c r="G25" s="514"/>
      <c r="H25" s="514"/>
      <c r="I25" s="479"/>
      <c r="J25" s="515"/>
      <c r="K25" s="488"/>
    </row>
    <row r="26" spans="2:11">
      <c r="B26" s="495" t="s">
        <v>511</v>
      </c>
      <c r="C26" s="490">
        <v>50222</v>
      </c>
      <c r="D26" s="490">
        <v>55279</v>
      </c>
      <c r="E26" s="490">
        <v>40431</v>
      </c>
      <c r="F26" s="514"/>
      <c r="G26" s="516"/>
      <c r="H26" s="516"/>
    </row>
    <row r="27" spans="2:11">
      <c r="B27" s="498" t="s">
        <v>512</v>
      </c>
      <c r="C27" s="502">
        <v>0</v>
      </c>
      <c r="D27" s="502">
        <v>0</v>
      </c>
      <c r="E27" s="502">
        <v>0</v>
      </c>
      <c r="F27" s="514"/>
      <c r="G27" s="516"/>
      <c r="H27" s="516"/>
    </row>
    <row r="28" spans="2:11">
      <c r="B28" s="507" t="s">
        <v>272</v>
      </c>
      <c r="C28" s="508">
        <v>50222</v>
      </c>
      <c r="D28" s="508">
        <v>55279</v>
      </c>
      <c r="E28" s="508">
        <v>40431</v>
      </c>
      <c r="F28" s="514"/>
      <c r="G28" s="505"/>
      <c r="H28" s="505"/>
    </row>
    <row r="29" spans="2:11">
      <c r="B29" s="504"/>
      <c r="C29" s="504"/>
      <c r="D29" s="513"/>
      <c r="E29" s="513"/>
      <c r="F29" s="505"/>
      <c r="G29" s="505"/>
      <c r="H29" s="505"/>
    </row>
    <row r="30" spans="2:11">
      <c r="B30" s="504"/>
      <c r="C30" s="504"/>
      <c r="D30" s="505"/>
      <c r="E30" s="505"/>
      <c r="F30" s="505"/>
      <c r="G30" s="505"/>
      <c r="H30" s="505"/>
      <c r="J30" s="517"/>
    </row>
    <row r="31" spans="2:11" ht="15.75">
      <c r="B31" s="484" t="s">
        <v>513</v>
      </c>
      <c r="C31" s="484">
        <v>2024</v>
      </c>
      <c r="D31" s="485">
        <v>2023</v>
      </c>
      <c r="E31" s="485">
        <v>2022</v>
      </c>
      <c r="F31" s="514"/>
      <c r="G31" s="514"/>
      <c r="H31" s="514"/>
      <c r="I31" s="479"/>
      <c r="J31" s="517"/>
      <c r="K31" s="488"/>
    </row>
    <row r="32" spans="2:11">
      <c r="B32" s="495" t="s">
        <v>497</v>
      </c>
      <c r="C32" s="518">
        <v>2.63</v>
      </c>
      <c r="D32" s="491">
        <v>3.2</v>
      </c>
      <c r="E32" s="519">
        <v>3.1</v>
      </c>
      <c r="F32" s="514"/>
      <c r="G32" s="516"/>
      <c r="H32" s="516"/>
      <c r="J32" s="517"/>
    </row>
    <row r="33" spans="2:11">
      <c r="B33" s="506" t="s">
        <v>498</v>
      </c>
      <c r="C33" s="520">
        <v>0.74</v>
      </c>
      <c r="D33" s="502">
        <v>0.8</v>
      </c>
      <c r="E33" s="521">
        <v>0.6</v>
      </c>
      <c r="F33" s="514"/>
      <c r="G33" s="516"/>
      <c r="H33" s="516"/>
      <c r="J33" s="517"/>
    </row>
    <row r="34" spans="2:11" ht="17.25">
      <c r="B34" s="614" t="s">
        <v>508</v>
      </c>
      <c r="C34" s="522">
        <v>3.4</v>
      </c>
      <c r="D34" s="522">
        <v>4</v>
      </c>
      <c r="E34" s="523">
        <v>3.7</v>
      </c>
      <c r="F34" s="514"/>
      <c r="G34" s="505"/>
      <c r="H34" s="505"/>
    </row>
    <row r="35" spans="2:11">
      <c r="B35" s="488" t="s">
        <v>514</v>
      </c>
      <c r="C35" s="708"/>
      <c r="D35" s="708"/>
      <c r="E35" s="708"/>
      <c r="F35" s="505"/>
      <c r="G35" s="505"/>
      <c r="H35" s="505"/>
    </row>
    <row r="36" spans="2:11">
      <c r="B36" s="504"/>
      <c r="C36" s="504"/>
      <c r="D36" s="505"/>
      <c r="E36" s="505"/>
      <c r="F36" s="505"/>
      <c r="G36" s="505"/>
      <c r="H36" s="505"/>
    </row>
    <row r="37" spans="2:11" ht="15.75">
      <c r="B37" s="484" t="s">
        <v>515</v>
      </c>
      <c r="C37" s="484">
        <v>2024</v>
      </c>
      <c r="D37" s="485">
        <v>2023</v>
      </c>
      <c r="E37" s="485">
        <v>2022</v>
      </c>
      <c r="F37" s="514"/>
      <c r="G37" s="514"/>
      <c r="H37" s="514"/>
      <c r="I37" s="479"/>
      <c r="J37" s="479"/>
      <c r="K37" s="488"/>
    </row>
    <row r="38" spans="2:11">
      <c r="B38" s="525" t="s">
        <v>516</v>
      </c>
      <c r="C38" s="491">
        <v>0</v>
      </c>
      <c r="D38" s="491">
        <v>0</v>
      </c>
      <c r="E38" s="512">
        <v>0</v>
      </c>
      <c r="F38" s="514"/>
      <c r="G38" s="516"/>
      <c r="H38" s="516"/>
    </row>
    <row r="39" spans="2:11">
      <c r="B39" s="495" t="s">
        <v>512</v>
      </c>
      <c r="C39" s="520">
        <v>3.4</v>
      </c>
      <c r="D39" s="520">
        <v>4</v>
      </c>
      <c r="E39" s="519">
        <v>3.7</v>
      </c>
      <c r="F39" s="514"/>
      <c r="G39" s="516"/>
      <c r="H39" s="516"/>
    </row>
    <row r="40" spans="2:11">
      <c r="B40" s="507" t="s">
        <v>272</v>
      </c>
      <c r="C40" s="522">
        <v>3.4</v>
      </c>
      <c r="D40" s="522">
        <v>4</v>
      </c>
      <c r="E40" s="523">
        <v>3.7</v>
      </c>
      <c r="F40" s="514"/>
      <c r="G40" s="505"/>
      <c r="H40" s="505"/>
    </row>
    <row r="41" spans="2:11">
      <c r="B41" s="504"/>
      <c r="C41" s="504"/>
      <c r="D41" s="524"/>
      <c r="E41" s="524"/>
      <c r="F41" s="514"/>
      <c r="G41" s="505"/>
      <c r="H41" s="505"/>
    </row>
    <row r="42" spans="2:11">
      <c r="B42" s="504"/>
      <c r="C42" s="504"/>
      <c r="D42" s="513"/>
      <c r="E42" s="505"/>
      <c r="F42" s="505"/>
      <c r="G42" s="505"/>
      <c r="H42" s="505"/>
    </row>
    <row r="43" spans="2:11" ht="15.75">
      <c r="B43" s="484" t="s">
        <v>517</v>
      </c>
      <c r="C43" s="484">
        <v>2024</v>
      </c>
      <c r="D43" s="485">
        <v>2023</v>
      </c>
      <c r="E43" s="485">
        <v>2022</v>
      </c>
      <c r="F43" s="514"/>
      <c r="G43" s="514"/>
      <c r="H43" s="514"/>
      <c r="I43" s="479"/>
      <c r="J43" s="479"/>
      <c r="K43" s="488"/>
    </row>
    <row r="44" spans="2:11">
      <c r="B44" s="525" t="s">
        <v>516</v>
      </c>
      <c r="C44" s="610">
        <v>50188</v>
      </c>
      <c r="D44" s="610">
        <v>55245</v>
      </c>
      <c r="E44" s="611">
        <v>39681</v>
      </c>
      <c r="F44" s="514"/>
      <c r="G44" s="516"/>
      <c r="H44" s="516"/>
    </row>
    <row r="45" spans="2:11">
      <c r="B45" s="495" t="s">
        <v>512</v>
      </c>
      <c r="C45" s="502">
        <v>1.9</v>
      </c>
      <c r="D45" s="502">
        <v>2.4</v>
      </c>
      <c r="E45" s="518">
        <v>2.4</v>
      </c>
      <c r="F45" s="514"/>
      <c r="G45" s="516"/>
      <c r="H45" s="516"/>
    </row>
    <row r="46" spans="2:11">
      <c r="B46" s="507" t="s">
        <v>272</v>
      </c>
      <c r="C46" s="636">
        <f>C44+C45</f>
        <v>50189.9</v>
      </c>
      <c r="D46" s="636">
        <f>D44+D45</f>
        <v>55247.4</v>
      </c>
      <c r="E46" s="508">
        <f>E44+E45</f>
        <v>39683.4</v>
      </c>
      <c r="F46" s="514"/>
      <c r="G46" s="505"/>
      <c r="H46" s="505"/>
    </row>
    <row r="47" spans="2:11">
      <c r="B47" s="504"/>
      <c r="C47" s="709"/>
      <c r="D47" s="709"/>
      <c r="E47" s="709"/>
      <c r="F47" s="505"/>
      <c r="G47" s="505"/>
      <c r="H47" s="505"/>
    </row>
    <row r="49" spans="2:5" ht="15.75">
      <c r="B49" s="484" t="s">
        <v>518</v>
      </c>
      <c r="C49" s="484">
        <v>2024</v>
      </c>
      <c r="D49" s="485">
        <v>2023</v>
      </c>
      <c r="E49" s="485">
        <v>2022</v>
      </c>
    </row>
    <row r="50" spans="2:5">
      <c r="B50" s="495" t="s">
        <v>497</v>
      </c>
      <c r="C50" s="610">
        <v>50189.3</v>
      </c>
      <c r="D50" s="610">
        <v>55246.8</v>
      </c>
      <c r="E50" s="610">
        <v>39683</v>
      </c>
    </row>
    <row r="51" spans="2:5">
      <c r="B51" s="506" t="s">
        <v>498</v>
      </c>
      <c r="C51" s="613">
        <v>0.6</v>
      </c>
      <c r="D51" s="613">
        <v>0.6</v>
      </c>
      <c r="E51" s="613">
        <v>0.4</v>
      </c>
    </row>
    <row r="52" spans="2:5">
      <c r="B52" s="507" t="s">
        <v>272</v>
      </c>
      <c r="C52" s="612">
        <v>50189.9</v>
      </c>
      <c r="D52" s="612">
        <v>55247.4</v>
      </c>
      <c r="E52" s="612">
        <v>39683.4</v>
      </c>
    </row>
    <row r="53" spans="2:5">
      <c r="C53" s="710"/>
      <c r="D53" s="710"/>
      <c r="E53" s="710"/>
    </row>
    <row r="55" spans="2:5">
      <c r="E55" s="478"/>
    </row>
    <row r="56" spans="2:5">
      <c r="C56" s="528"/>
      <c r="D56" s="528"/>
      <c r="E56" s="528"/>
    </row>
  </sheetData>
  <sheetProtection algorithmName="SHA-512" hashValue="o8gfjmhuFIHDN6wqPZaVbmqj8Yzzomwk5tkmWzWajU3w16oAowkduQ/S6JJZkagOoxcOKgZxM+otpqOPuQXPQQ==" saltValue="BZ0dFM6NBDrjVzg49pQ9Sg==" spinCount="100000" sheet="1" objects="1" scenarios="1" sort="0" autoFilter="0"/>
  <mergeCells count="1">
    <mergeCell ref="B8:D8"/>
  </mergeCells>
  <hyperlinks>
    <hyperlink ref="H3" location="Contents!A1" display="CONTENTS TAB" xr:uid="{A9F7D7F5-17C3-4D94-BD1C-932707A088D2}"/>
  </hyperlinks>
  <pageMargins left="0.7" right="0.7" top="0.75" bottom="0.75" header="0.3" footer="0.3"/>
  <pageSetup paperSize="8" scale="58"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D6800-8FEC-48BF-B114-FECBFAC2CCC7}">
  <sheetPr codeName="Sheet18">
    <pageSetUpPr fitToPage="1"/>
  </sheetPr>
  <dimension ref="B2:V39"/>
  <sheetViews>
    <sheetView showGridLines="0" showRowColHeaders="0" topLeftCell="C1" zoomScale="70" zoomScaleNormal="70" workbookViewId="0">
      <selection activeCell="K21" sqref="K21"/>
    </sheetView>
  </sheetViews>
  <sheetFormatPr defaultColWidth="9.140625" defaultRowHeight="15"/>
  <cols>
    <col min="1" max="1" width="4.140625" style="3" customWidth="1"/>
    <col min="2" max="2" width="31.85546875" style="3" customWidth="1"/>
    <col min="3" max="3" width="33" style="3" customWidth="1"/>
    <col min="4" max="4" width="29.140625" style="3" customWidth="1"/>
    <col min="5" max="5" width="23" style="3" customWidth="1"/>
    <col min="6" max="6" width="51.140625" style="22" customWidth="1"/>
    <col min="7" max="7" width="15.85546875" style="3" customWidth="1"/>
    <col min="8" max="8" width="21" style="3" customWidth="1"/>
    <col min="9" max="9" width="46.140625" style="3" customWidth="1"/>
    <col min="10" max="10" width="33.140625" style="3" customWidth="1"/>
    <col min="11" max="11" width="59.85546875" style="3" customWidth="1"/>
    <col min="12" max="12" width="35.85546875" style="3" customWidth="1"/>
    <col min="13" max="13" width="38.42578125" style="28" customWidth="1"/>
    <col min="14" max="14" width="55.5703125" style="3" customWidth="1"/>
    <col min="15" max="15" width="37.140625" style="3" customWidth="1"/>
    <col min="16" max="16" width="37" style="3" customWidth="1"/>
    <col min="17" max="17" width="59.42578125" style="3" customWidth="1"/>
    <col min="18" max="18" width="59.42578125" style="22" customWidth="1"/>
    <col min="19" max="19" width="51.5703125" style="22" customWidth="1"/>
    <col min="20" max="20" width="40" style="3" customWidth="1"/>
    <col min="21" max="21" width="38.5703125" style="3" customWidth="1"/>
    <col min="22" max="22" width="36.42578125" style="3" customWidth="1"/>
    <col min="23" max="16384" width="9.140625" style="3"/>
  </cols>
  <sheetData>
    <row r="2" spans="2:8">
      <c r="F2" s="5" t="s">
        <v>0</v>
      </c>
    </row>
    <row r="3" spans="2:8">
      <c r="F3" s="85" t="s">
        <v>3</v>
      </c>
    </row>
    <row r="8" spans="2:8" ht="21">
      <c r="B8" s="749" t="s">
        <v>32</v>
      </c>
      <c r="C8" s="749"/>
    </row>
    <row r="10" spans="2:8" ht="15" customHeight="1">
      <c r="B10" s="715" t="s">
        <v>519</v>
      </c>
      <c r="C10" s="715"/>
      <c r="D10" s="715"/>
      <c r="E10" s="715"/>
      <c r="F10" s="715"/>
      <c r="G10" s="715"/>
      <c r="H10" s="715"/>
    </row>
    <row r="11" spans="2:8">
      <c r="B11" s="715"/>
      <c r="C11" s="715"/>
      <c r="D11" s="715"/>
      <c r="E11" s="715"/>
      <c r="F11" s="715"/>
      <c r="G11" s="715"/>
      <c r="H11" s="715"/>
    </row>
    <row r="12" spans="2:8">
      <c r="B12" s="715"/>
      <c r="C12" s="715"/>
      <c r="D12" s="715"/>
      <c r="E12" s="715"/>
      <c r="F12" s="715"/>
      <c r="G12" s="715"/>
      <c r="H12" s="715"/>
    </row>
    <row r="13" spans="2:8">
      <c r="B13" s="715"/>
      <c r="C13" s="715"/>
      <c r="D13" s="715"/>
      <c r="E13" s="715"/>
      <c r="F13" s="715"/>
      <c r="G13" s="715"/>
      <c r="H13" s="715"/>
    </row>
    <row r="14" spans="2:8">
      <c r="B14" s="715"/>
      <c r="C14" s="715"/>
      <c r="D14" s="715"/>
      <c r="E14" s="715"/>
      <c r="F14" s="715"/>
      <c r="G14" s="715"/>
      <c r="H14" s="715"/>
    </row>
    <row r="15" spans="2:8">
      <c r="B15" s="715"/>
      <c r="C15" s="715"/>
      <c r="D15" s="715"/>
      <c r="E15" s="715"/>
      <c r="F15" s="715"/>
      <c r="G15" s="715"/>
      <c r="H15" s="715"/>
    </row>
    <row r="16" spans="2:8">
      <c r="B16" s="715"/>
      <c r="C16" s="715"/>
      <c r="D16" s="715"/>
      <c r="E16" s="715"/>
      <c r="F16" s="715"/>
      <c r="G16" s="715"/>
      <c r="H16" s="715"/>
    </row>
    <row r="17" spans="2:22" ht="56.25" customHeight="1">
      <c r="B17" s="715"/>
      <c r="C17" s="715"/>
      <c r="D17" s="715"/>
      <c r="E17" s="715"/>
      <c r="F17" s="715"/>
      <c r="G17" s="715"/>
      <c r="H17" s="715"/>
    </row>
    <row r="19" spans="2:22" s="111" customFormat="1" ht="156" customHeight="1">
      <c r="B19" s="225" t="s">
        <v>520</v>
      </c>
      <c r="C19" s="225" t="s">
        <v>521</v>
      </c>
      <c r="D19" s="225" t="s">
        <v>522</v>
      </c>
      <c r="E19" s="94" t="s">
        <v>523</v>
      </c>
      <c r="F19" s="94" t="s">
        <v>524</v>
      </c>
      <c r="G19" s="94" t="s">
        <v>525</v>
      </c>
      <c r="H19" s="94" t="s">
        <v>526</v>
      </c>
      <c r="I19" s="94" t="s">
        <v>527</v>
      </c>
      <c r="J19" s="94" t="s">
        <v>528</v>
      </c>
      <c r="K19" s="94" t="s">
        <v>529</v>
      </c>
      <c r="L19" s="94" t="s">
        <v>530</v>
      </c>
      <c r="M19" s="112" t="s">
        <v>531</v>
      </c>
      <c r="N19" s="94" t="s">
        <v>532</v>
      </c>
      <c r="O19" s="94" t="s">
        <v>533</v>
      </c>
      <c r="P19" s="94" t="s">
        <v>534</v>
      </c>
      <c r="Q19" s="94" t="s">
        <v>535</v>
      </c>
      <c r="R19" s="94" t="s">
        <v>536</v>
      </c>
      <c r="S19" s="94" t="s">
        <v>537</v>
      </c>
      <c r="T19" s="94" t="s">
        <v>538</v>
      </c>
      <c r="U19" s="94" t="s">
        <v>539</v>
      </c>
      <c r="V19" s="94" t="s">
        <v>540</v>
      </c>
    </row>
    <row r="20" spans="2:22" s="1" customFormat="1" ht="114.75" customHeight="1">
      <c r="B20" s="226" t="s">
        <v>541</v>
      </c>
      <c r="C20" s="227" t="s">
        <v>542</v>
      </c>
      <c r="D20" s="545" t="s">
        <v>543</v>
      </c>
      <c r="E20" s="96" t="s">
        <v>544</v>
      </c>
      <c r="F20" s="96" t="s">
        <v>545</v>
      </c>
      <c r="G20" s="26">
        <v>2009</v>
      </c>
      <c r="H20" s="26" t="s">
        <v>462</v>
      </c>
      <c r="I20" s="26" t="s">
        <v>546</v>
      </c>
      <c r="J20" s="26" t="s">
        <v>547</v>
      </c>
      <c r="K20" s="26" t="s">
        <v>548</v>
      </c>
      <c r="L20" s="26" t="s">
        <v>549</v>
      </c>
      <c r="M20" s="83" t="s">
        <v>550</v>
      </c>
      <c r="N20" s="96" t="s">
        <v>551</v>
      </c>
      <c r="O20" s="96" t="s">
        <v>552</v>
      </c>
      <c r="P20" s="26" t="s">
        <v>553</v>
      </c>
      <c r="Q20" s="26" t="s">
        <v>554</v>
      </c>
      <c r="R20" s="96" t="s">
        <v>555</v>
      </c>
      <c r="S20" s="301" t="s">
        <v>556</v>
      </c>
      <c r="T20" s="26" t="s">
        <v>462</v>
      </c>
      <c r="U20" s="26" t="s">
        <v>462</v>
      </c>
      <c r="V20" s="26" t="s">
        <v>557</v>
      </c>
    </row>
    <row r="21" spans="2:22" s="1" customFormat="1" ht="114" customHeight="1">
      <c r="B21" s="546"/>
      <c r="C21" s="228" t="s">
        <v>491</v>
      </c>
      <c r="D21" s="546" t="s">
        <v>558</v>
      </c>
      <c r="E21" s="23" t="s">
        <v>544</v>
      </c>
      <c r="F21" s="23" t="s">
        <v>559</v>
      </c>
      <c r="G21" s="1">
        <v>2019</v>
      </c>
      <c r="H21" s="1" t="s">
        <v>462</v>
      </c>
      <c r="I21" s="23" t="s">
        <v>560</v>
      </c>
      <c r="J21" s="23" t="s">
        <v>561</v>
      </c>
      <c r="K21" s="23" t="s">
        <v>562</v>
      </c>
      <c r="L21" s="23" t="s">
        <v>563</v>
      </c>
      <c r="M21" s="29" t="s">
        <v>564</v>
      </c>
      <c r="N21" s="96" t="s">
        <v>551</v>
      </c>
      <c r="O21" s="23" t="s">
        <v>552</v>
      </c>
      <c r="P21" s="34" t="s">
        <v>565</v>
      </c>
      <c r="Q21" s="23" t="s">
        <v>566</v>
      </c>
      <c r="R21" s="23" t="s">
        <v>567</v>
      </c>
      <c r="S21" s="301" t="s">
        <v>556</v>
      </c>
      <c r="T21" s="1" t="s">
        <v>462</v>
      </c>
      <c r="U21" s="1" t="s">
        <v>462</v>
      </c>
      <c r="V21" s="26" t="s">
        <v>557</v>
      </c>
    </row>
    <row r="22" spans="2:22" s="1" customFormat="1" ht="116.25" customHeight="1">
      <c r="B22" s="229"/>
      <c r="C22" s="230" t="s">
        <v>450</v>
      </c>
      <c r="D22" s="33" t="s">
        <v>568</v>
      </c>
      <c r="E22" s="34" t="s">
        <v>544</v>
      </c>
      <c r="F22" s="34" t="s">
        <v>569</v>
      </c>
      <c r="G22" s="33">
        <v>1986</v>
      </c>
      <c r="H22" s="33" t="s">
        <v>462</v>
      </c>
      <c r="I22" s="33" t="s">
        <v>546</v>
      </c>
      <c r="J22" s="33" t="s">
        <v>570</v>
      </c>
      <c r="K22" s="34" t="s">
        <v>571</v>
      </c>
      <c r="L22" s="34" t="s">
        <v>572</v>
      </c>
      <c r="M22" s="35" t="s">
        <v>573</v>
      </c>
      <c r="N22" s="96" t="s">
        <v>551</v>
      </c>
      <c r="O22" s="34" t="s">
        <v>574</v>
      </c>
      <c r="P22" s="34" t="s">
        <v>565</v>
      </c>
      <c r="Q22" s="33" t="s">
        <v>554</v>
      </c>
      <c r="R22" s="34" t="s">
        <v>575</v>
      </c>
      <c r="S22" s="302" t="s">
        <v>576</v>
      </c>
      <c r="T22" s="33" t="s">
        <v>462</v>
      </c>
      <c r="U22" s="33" t="s">
        <v>462</v>
      </c>
      <c r="V22" s="26" t="s">
        <v>557</v>
      </c>
    </row>
    <row r="23" spans="2:22" s="1" customFormat="1" ht="124.5" customHeight="1">
      <c r="B23" s="546"/>
      <c r="C23" s="228" t="s">
        <v>577</v>
      </c>
      <c r="D23" s="546" t="s">
        <v>578</v>
      </c>
      <c r="E23" s="23" t="s">
        <v>544</v>
      </c>
      <c r="F23" s="23" t="s">
        <v>579</v>
      </c>
      <c r="G23" s="1">
        <v>1991</v>
      </c>
      <c r="H23" s="1" t="s">
        <v>462</v>
      </c>
      <c r="I23" s="23" t="s">
        <v>580</v>
      </c>
      <c r="J23" s="1" t="s">
        <v>581</v>
      </c>
      <c r="K23" s="1" t="s">
        <v>582</v>
      </c>
      <c r="L23" s="1" t="s">
        <v>582</v>
      </c>
      <c r="M23" s="294" t="s">
        <v>583</v>
      </c>
      <c r="N23" s="96" t="s">
        <v>551</v>
      </c>
      <c r="O23" s="23" t="s">
        <v>552</v>
      </c>
      <c r="P23" s="34" t="s">
        <v>565</v>
      </c>
      <c r="Q23" s="1" t="s">
        <v>554</v>
      </c>
      <c r="R23" s="23" t="s">
        <v>584</v>
      </c>
      <c r="S23" s="300" t="s">
        <v>585</v>
      </c>
      <c r="T23" s="1" t="s">
        <v>462</v>
      </c>
      <c r="U23" s="1" t="s">
        <v>462</v>
      </c>
      <c r="V23" s="26" t="s">
        <v>557</v>
      </c>
    </row>
    <row r="24" spans="2:22" s="1" customFormat="1" ht="111.75" customHeight="1">
      <c r="B24" s="546"/>
      <c r="C24" s="547" t="s">
        <v>490</v>
      </c>
      <c r="D24" s="547" t="s">
        <v>586</v>
      </c>
      <c r="E24" s="34" t="s">
        <v>587</v>
      </c>
      <c r="F24" s="34" t="s">
        <v>588</v>
      </c>
      <c r="G24" s="33">
        <v>2020</v>
      </c>
      <c r="H24" s="33" t="s">
        <v>462</v>
      </c>
      <c r="I24" s="33" t="s">
        <v>546</v>
      </c>
      <c r="J24" s="34" t="s">
        <v>589</v>
      </c>
      <c r="K24" s="34" t="s">
        <v>590</v>
      </c>
      <c r="L24" s="34" t="s">
        <v>591</v>
      </c>
      <c r="M24" s="35" t="s">
        <v>564</v>
      </c>
      <c r="N24" s="96" t="s">
        <v>551</v>
      </c>
      <c r="O24" s="34" t="s">
        <v>552</v>
      </c>
      <c r="P24" s="23" t="s">
        <v>565</v>
      </c>
      <c r="Q24" s="34" t="s">
        <v>592</v>
      </c>
      <c r="R24" s="34" t="s">
        <v>593</v>
      </c>
      <c r="S24" s="302" t="s">
        <v>594</v>
      </c>
      <c r="T24" s="33" t="s">
        <v>462</v>
      </c>
      <c r="U24" s="33" t="s">
        <v>462</v>
      </c>
      <c r="V24" s="26" t="s">
        <v>557</v>
      </c>
    </row>
    <row r="25" spans="2:22" s="1" customFormat="1" ht="121.5" customHeight="1">
      <c r="B25" s="30" t="s">
        <v>595</v>
      </c>
      <c r="C25" s="31" t="s">
        <v>596</v>
      </c>
      <c r="D25" s="31" t="s">
        <v>597</v>
      </c>
      <c r="E25" s="95" t="s">
        <v>587</v>
      </c>
      <c r="F25" s="95" t="s">
        <v>598</v>
      </c>
      <c r="G25" s="31">
        <v>2016</v>
      </c>
      <c r="H25" s="31" t="s">
        <v>462</v>
      </c>
      <c r="I25" s="31" t="s">
        <v>546</v>
      </c>
      <c r="J25" s="31" t="s">
        <v>599</v>
      </c>
      <c r="K25" s="95" t="s">
        <v>600</v>
      </c>
      <c r="L25" s="95" t="s">
        <v>600</v>
      </c>
      <c r="M25" s="32" t="s">
        <v>601</v>
      </c>
      <c r="N25" s="96" t="s">
        <v>551</v>
      </c>
      <c r="O25" s="95" t="s">
        <v>600</v>
      </c>
      <c r="P25" s="95" t="s">
        <v>602</v>
      </c>
      <c r="Q25" s="34" t="s">
        <v>603</v>
      </c>
      <c r="R25" s="23" t="s">
        <v>604</v>
      </c>
      <c r="S25" s="301" t="s">
        <v>605</v>
      </c>
      <c r="T25" s="31" t="s">
        <v>462</v>
      </c>
      <c r="U25" s="95" t="s">
        <v>606</v>
      </c>
      <c r="V25" s="26" t="s">
        <v>557</v>
      </c>
    </row>
    <row r="26" spans="2:22" s="1" customFormat="1" ht="108.75" customHeight="1">
      <c r="B26" s="26"/>
      <c r="C26" s="33" t="s">
        <v>607</v>
      </c>
      <c r="D26" s="33" t="s">
        <v>608</v>
      </c>
      <c r="E26" s="34" t="s">
        <v>587</v>
      </c>
      <c r="F26" s="34" t="s">
        <v>598</v>
      </c>
      <c r="G26" s="34" t="s">
        <v>609</v>
      </c>
      <c r="H26" s="33" t="s">
        <v>462</v>
      </c>
      <c r="I26" s="33" t="s">
        <v>546</v>
      </c>
      <c r="J26" s="33" t="s">
        <v>610</v>
      </c>
      <c r="K26" s="34" t="s">
        <v>600</v>
      </c>
      <c r="L26" s="34" t="s">
        <v>600</v>
      </c>
      <c r="M26" s="35" t="s">
        <v>601</v>
      </c>
      <c r="N26" s="96" t="s">
        <v>551</v>
      </c>
      <c r="O26" s="34" t="s">
        <v>600</v>
      </c>
      <c r="P26" s="34" t="s">
        <v>602</v>
      </c>
      <c r="Q26" s="34" t="s">
        <v>603</v>
      </c>
      <c r="R26" s="34" t="s">
        <v>604</v>
      </c>
      <c r="S26" s="302" t="s">
        <v>605</v>
      </c>
      <c r="T26" s="33" t="s">
        <v>462</v>
      </c>
      <c r="U26" s="34" t="s">
        <v>606</v>
      </c>
      <c r="V26" s="26" t="s">
        <v>557</v>
      </c>
    </row>
    <row r="27" spans="2:22" s="1" customFormat="1">
      <c r="F27" s="23"/>
      <c r="I27" s="1" t="s">
        <v>611</v>
      </c>
      <c r="M27" s="29"/>
      <c r="R27" s="23"/>
      <c r="S27" s="23"/>
    </row>
    <row r="28" spans="2:22" s="1" customFormat="1" ht="45" customHeight="1">
      <c r="F28" s="23"/>
      <c r="M28" s="29"/>
      <c r="R28" s="23"/>
      <c r="S28" s="23"/>
    </row>
    <row r="29" spans="2:22" s="1" customFormat="1">
      <c r="F29" s="23"/>
      <c r="M29" s="29"/>
      <c r="R29" s="23"/>
      <c r="S29" s="23"/>
    </row>
    <row r="30" spans="2:22" s="1" customFormat="1" ht="45" customHeight="1">
      <c r="F30" s="23"/>
      <c r="M30" s="29"/>
      <c r="R30" s="23"/>
      <c r="S30" s="23"/>
    </row>
    <row r="31" spans="2:22" s="1" customFormat="1">
      <c r="F31" s="23"/>
      <c r="M31" s="29"/>
      <c r="Q31" s="1" t="s">
        <v>611</v>
      </c>
      <c r="R31" s="23"/>
      <c r="S31" s="23"/>
    </row>
    <row r="32" spans="2:22" s="1" customFormat="1">
      <c r="F32" s="23"/>
      <c r="M32" s="29"/>
      <c r="R32" s="23"/>
      <c r="S32" s="23"/>
    </row>
    <row r="33" spans="6:19" s="1" customFormat="1" ht="15" customHeight="1">
      <c r="F33" s="23"/>
      <c r="M33" s="29"/>
      <c r="R33" s="23"/>
      <c r="S33" s="23"/>
    </row>
    <row r="34" spans="6:19" s="1" customFormat="1">
      <c r="F34" s="23"/>
      <c r="M34" s="29"/>
      <c r="R34" s="23"/>
      <c r="S34" s="23"/>
    </row>
    <row r="35" spans="6:19" s="1" customFormat="1" ht="15" customHeight="1">
      <c r="F35" s="23"/>
      <c r="M35" s="29"/>
      <c r="R35" s="23"/>
      <c r="S35" s="23"/>
    </row>
    <row r="36" spans="6:19" s="1" customFormat="1">
      <c r="F36" s="23"/>
      <c r="M36" s="29"/>
      <c r="R36" s="23"/>
      <c r="S36" s="22"/>
    </row>
    <row r="37" spans="6:19" s="1" customFormat="1" ht="15" customHeight="1">
      <c r="F37" s="23"/>
      <c r="M37" s="29"/>
      <c r="R37" s="23"/>
      <c r="S37" s="22"/>
    </row>
    <row r="38" spans="6:19" s="1" customFormat="1">
      <c r="F38" s="23"/>
      <c r="M38" s="29"/>
      <c r="R38" s="23"/>
      <c r="S38" s="22"/>
    </row>
    <row r="39" spans="6:19" s="1" customFormat="1">
      <c r="F39" s="23"/>
      <c r="M39" s="29"/>
      <c r="R39" s="23"/>
      <c r="S39" s="22"/>
    </row>
  </sheetData>
  <sheetProtection algorithmName="SHA-512" hashValue="tg6PMB9k40J7z4eLfNSyNYcaE/C4cF4IApSH0X4BQYM2TbXV/oAhmDbXHGOWDtChyBXsa5mb/iAjNorCupnXXw==" saltValue="ARlRfvDdVvBzKh/2I9kjZg==" spinCount="100000" sheet="1" objects="1" scenarios="1" sort="0" autoFilter="0"/>
  <mergeCells count="2">
    <mergeCell ref="B8:C8"/>
    <mergeCell ref="B10:H17"/>
  </mergeCells>
  <hyperlinks>
    <hyperlink ref="F3" location="Contents!A1" display="CONTENTS TAB" xr:uid="{229A9739-A3E1-4CFE-A2A3-FF418925C0C1}"/>
  </hyperlinks>
  <pageMargins left="0.7" right="0.7" top="0.75" bottom="0.75" header="0.3" footer="0.3"/>
  <pageSetup paperSize="8" scale="23"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C4A6-5F47-4118-B487-389BA43D1C00}">
  <sheetPr codeName="Sheet2">
    <pageSetUpPr fitToPage="1"/>
  </sheetPr>
  <dimension ref="B2:D58"/>
  <sheetViews>
    <sheetView topLeftCell="A10" zoomScale="70" zoomScaleNormal="70" workbookViewId="0">
      <selection activeCell="B10" sqref="B10:C58"/>
    </sheetView>
  </sheetViews>
  <sheetFormatPr defaultColWidth="9.140625" defaultRowHeight="15"/>
  <cols>
    <col min="1" max="1" width="4" style="1" customWidth="1"/>
    <col min="2" max="2" width="92" style="1" customWidth="1"/>
    <col min="3" max="3" width="66" style="1" customWidth="1"/>
    <col min="4" max="4" width="28.85546875" style="1" customWidth="1"/>
    <col min="5" max="16384" width="9.140625" style="1"/>
  </cols>
  <sheetData>
    <row r="2" spans="2:4">
      <c r="C2" s="5" t="s">
        <v>0</v>
      </c>
      <c r="D2" s="5"/>
    </row>
    <row r="3" spans="2:4">
      <c r="D3" s="80"/>
    </row>
    <row r="4" spans="2:4">
      <c r="C4" s="437"/>
    </row>
    <row r="5" spans="2:4">
      <c r="C5" s="57"/>
    </row>
    <row r="8" spans="2:4" ht="21">
      <c r="B8" s="4" t="s">
        <v>1</v>
      </c>
      <c r="C8" s="68"/>
    </row>
    <row r="9" spans="2:4">
      <c r="C9" s="57"/>
    </row>
    <row r="10" spans="2:4" ht="15" customHeight="1">
      <c r="B10" s="714" t="s">
        <v>2</v>
      </c>
      <c r="C10" s="715"/>
    </row>
    <row r="11" spans="2:4">
      <c r="B11" s="715"/>
      <c r="C11" s="715"/>
    </row>
    <row r="12" spans="2:4">
      <c r="B12" s="715"/>
      <c r="C12" s="715"/>
    </row>
    <row r="13" spans="2:4">
      <c r="B13" s="715"/>
      <c r="C13" s="715"/>
    </row>
    <row r="14" spans="2:4">
      <c r="B14" s="715"/>
      <c r="C14" s="715"/>
    </row>
    <row r="15" spans="2:4">
      <c r="B15" s="715"/>
      <c r="C15" s="715"/>
    </row>
    <row r="16" spans="2:4">
      <c r="B16" s="715"/>
      <c r="C16" s="715"/>
    </row>
    <row r="17" spans="2:4">
      <c r="B17" s="715"/>
      <c r="C17" s="715"/>
    </row>
    <row r="18" spans="2:4">
      <c r="B18" s="715"/>
      <c r="C18" s="715"/>
    </row>
    <row r="19" spans="2:4">
      <c r="B19" s="715"/>
      <c r="C19" s="715"/>
    </row>
    <row r="20" spans="2:4">
      <c r="B20" s="715"/>
      <c r="C20" s="715"/>
    </row>
    <row r="21" spans="2:4">
      <c r="B21" s="715"/>
      <c r="C21" s="715"/>
      <c r="D21" s="68"/>
    </row>
    <row r="22" spans="2:4">
      <c r="B22" s="715"/>
      <c r="C22" s="715"/>
      <c r="D22" s="68"/>
    </row>
    <row r="23" spans="2:4">
      <c r="B23" s="715"/>
      <c r="C23" s="715"/>
    </row>
    <row r="24" spans="2:4">
      <c r="B24" s="715"/>
      <c r="C24" s="715"/>
    </row>
    <row r="25" spans="2:4">
      <c r="B25" s="715"/>
      <c r="C25" s="715"/>
    </row>
    <row r="26" spans="2:4">
      <c r="B26" s="715"/>
      <c r="C26" s="715"/>
    </row>
    <row r="27" spans="2:4">
      <c r="B27" s="715"/>
      <c r="C27" s="715"/>
    </row>
    <row r="28" spans="2:4">
      <c r="B28" s="715"/>
      <c r="C28" s="715"/>
    </row>
    <row r="29" spans="2:4">
      <c r="B29" s="715"/>
      <c r="C29" s="715"/>
    </row>
    <row r="30" spans="2:4">
      <c r="B30" s="715"/>
      <c r="C30" s="715"/>
    </row>
    <row r="31" spans="2:4">
      <c r="B31" s="715"/>
      <c r="C31" s="715"/>
    </row>
    <row r="32" spans="2:4">
      <c r="B32" s="715"/>
      <c r="C32" s="715"/>
    </row>
    <row r="33" spans="2:4">
      <c r="B33" s="715"/>
      <c r="C33" s="715"/>
    </row>
    <row r="34" spans="2:4">
      <c r="B34" s="715"/>
      <c r="C34" s="715"/>
      <c r="D34" s="100"/>
    </row>
    <row r="35" spans="2:4">
      <c r="B35" s="715"/>
      <c r="C35" s="715"/>
    </row>
    <row r="36" spans="2:4">
      <c r="B36" s="715"/>
      <c r="C36" s="715"/>
    </row>
    <row r="37" spans="2:4">
      <c r="B37" s="715"/>
      <c r="C37" s="715"/>
    </row>
    <row r="38" spans="2:4">
      <c r="B38" s="715"/>
      <c r="C38" s="715"/>
    </row>
    <row r="39" spans="2:4">
      <c r="B39" s="715"/>
      <c r="C39" s="715"/>
    </row>
    <row r="40" spans="2:4">
      <c r="B40" s="715"/>
      <c r="C40" s="715"/>
    </row>
    <row r="41" spans="2:4">
      <c r="B41" s="715"/>
      <c r="C41" s="715"/>
    </row>
    <row r="42" spans="2:4">
      <c r="B42" s="715"/>
      <c r="C42" s="715"/>
    </row>
    <row r="43" spans="2:4">
      <c r="B43" s="715"/>
      <c r="C43" s="715"/>
    </row>
    <row r="44" spans="2:4">
      <c r="B44" s="715"/>
      <c r="C44" s="715"/>
    </row>
    <row r="45" spans="2:4">
      <c r="B45" s="715"/>
      <c r="C45" s="715"/>
    </row>
    <row r="46" spans="2:4">
      <c r="B46" s="715"/>
      <c r="C46" s="715"/>
    </row>
    <row r="47" spans="2:4">
      <c r="B47" s="715"/>
      <c r="C47" s="715"/>
    </row>
    <row r="48" spans="2:4">
      <c r="B48" s="715"/>
      <c r="C48" s="715"/>
    </row>
    <row r="49" spans="2:3">
      <c r="B49" s="715"/>
      <c r="C49" s="715"/>
    </row>
    <row r="50" spans="2:3">
      <c r="B50" s="715"/>
      <c r="C50" s="715"/>
    </row>
    <row r="51" spans="2:3">
      <c r="B51" s="715"/>
      <c r="C51" s="715"/>
    </row>
    <row r="52" spans="2:3">
      <c r="B52" s="715"/>
      <c r="C52" s="715"/>
    </row>
    <row r="53" spans="2:3">
      <c r="B53" s="715"/>
      <c r="C53" s="715"/>
    </row>
    <row r="54" spans="2:3">
      <c r="B54" s="715"/>
      <c r="C54" s="715"/>
    </row>
    <row r="55" spans="2:3">
      <c r="B55" s="715"/>
      <c r="C55" s="715"/>
    </row>
    <row r="56" spans="2:3">
      <c r="B56" s="715"/>
      <c r="C56" s="715"/>
    </row>
    <row r="57" spans="2:3">
      <c r="B57" s="715"/>
      <c r="C57" s="715"/>
    </row>
    <row r="58" spans="2:3" ht="39" customHeight="1">
      <c r="B58" s="715"/>
      <c r="C58" s="715"/>
    </row>
  </sheetData>
  <sheetProtection algorithmName="SHA-512" hashValue="7L1mXcApZhZnEbUoeeBYhM9/YLSuzGlxf4U5ubbpbvGqIUPKmCtf+AXhtyLzhe9DmOmiKdlpn02kud3siqogvw==" saltValue="W3YeZfd5QtrqevPkuQaNuA==" spinCount="100000" sheet="1" objects="1" scenarios="1" sort="0" autoFilter="0"/>
  <mergeCells count="1">
    <mergeCell ref="B10:C58"/>
  </mergeCells>
  <phoneticPr fontId="25" type="noConversion"/>
  <pageMargins left="0.7" right="0.7" top="0.75" bottom="0.75" header="0.3" footer="0.3"/>
  <pageSetup paperSize="8" scale="85"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0EAE-0CAD-467E-A3C7-99AC6FD94275}">
  <sheetPr codeName="Sheet20">
    <tabColor theme="4"/>
    <pageSetUpPr fitToPage="1"/>
  </sheetPr>
  <dimension ref="B2:D12"/>
  <sheetViews>
    <sheetView zoomScale="70" zoomScaleNormal="70" workbookViewId="0">
      <selection activeCell="C9" sqref="C9"/>
    </sheetView>
  </sheetViews>
  <sheetFormatPr defaultColWidth="9.140625" defaultRowHeight="15"/>
  <cols>
    <col min="1" max="1" width="4" style="1" customWidth="1"/>
    <col min="2" max="2" width="92" style="1" customWidth="1"/>
    <col min="3" max="3" width="64.140625" style="1" customWidth="1"/>
    <col min="4" max="4" width="14.140625" style="1" customWidth="1"/>
    <col min="5" max="16384" width="9.140625" style="1"/>
  </cols>
  <sheetData>
    <row r="2" spans="2:4">
      <c r="C2" s="5" t="s">
        <v>0</v>
      </c>
      <c r="D2" s="5"/>
    </row>
    <row r="3" spans="2:4">
      <c r="C3" s="85" t="s">
        <v>3</v>
      </c>
      <c r="D3" s="85"/>
    </row>
    <row r="5" spans="2:4">
      <c r="C5" s="68"/>
    </row>
    <row r="6" spans="2:4">
      <c r="C6" s="68"/>
    </row>
    <row r="7" spans="2:4">
      <c r="C7" s="57"/>
    </row>
    <row r="8" spans="2:4" ht="15.75">
      <c r="B8" s="19" t="s">
        <v>34</v>
      </c>
      <c r="C8" s="19" t="s">
        <v>19</v>
      </c>
    </row>
    <row r="9" spans="2:4">
      <c r="B9" s="1" t="s">
        <v>35</v>
      </c>
      <c r="C9" s="84" t="s">
        <v>36</v>
      </c>
    </row>
    <row r="10" spans="2:4">
      <c r="B10" s="1" t="s">
        <v>37</v>
      </c>
      <c r="C10" s="84" t="s">
        <v>37</v>
      </c>
    </row>
    <row r="11" spans="2:4">
      <c r="B11" s="1" t="s">
        <v>38</v>
      </c>
      <c r="C11" s="84" t="s">
        <v>38</v>
      </c>
    </row>
    <row r="12" spans="2:4">
      <c r="B12" s="1" t="s">
        <v>39</v>
      </c>
      <c r="C12" s="84" t="s">
        <v>40</v>
      </c>
    </row>
  </sheetData>
  <sheetProtection algorithmName="SHA-512" hashValue="ugApqRQgvOF8z0f3bpL6W1l82MxE+rfOFbk7wkeeCkYCdqObhAL/Y9ELMLIywK4/HlYuc8Bteqbv6s1xoi6oxw==" saltValue="tcYewefgB4omtUdF8vPBmw==" spinCount="100000" sheet="1" objects="1" scenarios="1" sort="0" autoFilter="0"/>
  <phoneticPr fontId="25" type="noConversion"/>
  <hyperlinks>
    <hyperlink ref="C9" location="References!A1" display="References" xr:uid="{2D5944BB-9441-4C1C-9BD2-8E95089765E8}"/>
    <hyperlink ref="C10" location="'GRI content index'!A1" display="GRI Index" xr:uid="{021ABAFD-1643-455B-B513-2F1CE684E1E1}"/>
    <hyperlink ref="C12" location="Glossary!A1" display="Glossary" xr:uid="{A6BD679C-55DC-4361-B9C8-D2D1FC79FB14}"/>
    <hyperlink ref="C3" location="Contents!A1" display="CONTENTS TAB" xr:uid="{BC57CE3F-C2C0-468B-B9FC-4FAC92E9DFF6}"/>
    <hyperlink ref="C11" location="'Climate-related disclosures'!A1" display="Climate-related disclosures" xr:uid="{6B8AF693-1214-4640-929B-73FA29A0DC78}"/>
  </hyperlinks>
  <pageMargins left="0.7" right="0.7" top="0.75" bottom="0.75" header="0.3" footer="0.3"/>
  <pageSetup paperSize="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8493-86FA-4E50-9E3B-D6A44DFDE23E}">
  <sheetPr codeName="Sheet23">
    <pageSetUpPr fitToPage="1"/>
  </sheetPr>
  <dimension ref="B2:E158"/>
  <sheetViews>
    <sheetView zoomScale="70" zoomScaleNormal="70" workbookViewId="0">
      <selection activeCell="D37" sqref="D37"/>
    </sheetView>
  </sheetViews>
  <sheetFormatPr defaultColWidth="9.140625" defaultRowHeight="15"/>
  <cols>
    <col min="1" max="1" width="4" style="1" customWidth="1"/>
    <col min="2" max="2" width="73" style="1" customWidth="1"/>
    <col min="3" max="3" width="75.85546875" style="1" customWidth="1"/>
    <col min="4" max="4" width="22.5703125" style="1" customWidth="1"/>
    <col min="5" max="5" width="55" style="1" customWidth="1"/>
    <col min="6" max="16384" width="9.140625" style="1"/>
  </cols>
  <sheetData>
    <row r="2" spans="2:5">
      <c r="D2" s="5" t="s">
        <v>0</v>
      </c>
      <c r="E2" s="5"/>
    </row>
    <row r="3" spans="2:5">
      <c r="D3" s="85" t="s">
        <v>3</v>
      </c>
      <c r="E3" s="2"/>
    </row>
    <row r="7" spans="2:5">
      <c r="C7" s="68"/>
    </row>
    <row r="8" spans="2:5" ht="21">
      <c r="B8" s="750" t="s">
        <v>612</v>
      </c>
      <c r="C8" s="750"/>
    </row>
    <row r="9" spans="2:5">
      <c r="C9" s="57"/>
    </row>
    <row r="10" spans="2:5" ht="15.75">
      <c r="B10" s="19" t="s">
        <v>613</v>
      </c>
      <c r="C10" s="19" t="s">
        <v>614</v>
      </c>
      <c r="D10" s="19" t="s">
        <v>615</v>
      </c>
      <c r="E10" s="68"/>
    </row>
    <row r="11" spans="2:5">
      <c r="B11" s="1" t="s">
        <v>616</v>
      </c>
      <c r="C11" s="89" t="s">
        <v>617</v>
      </c>
      <c r="D11" s="1" t="s">
        <v>618</v>
      </c>
      <c r="E11" s="68"/>
    </row>
    <row r="12" spans="2:5">
      <c r="B12" s="1" t="s">
        <v>619</v>
      </c>
      <c r="C12" s="89" t="s">
        <v>620</v>
      </c>
      <c r="D12" s="1" t="s">
        <v>621</v>
      </c>
      <c r="E12" s="68"/>
    </row>
    <row r="13" spans="2:5">
      <c r="B13" s="21" t="s">
        <v>622</v>
      </c>
      <c r="C13" s="88" t="s">
        <v>620</v>
      </c>
      <c r="D13" s="1" t="s">
        <v>623</v>
      </c>
      <c r="E13" s="68"/>
    </row>
    <row r="14" spans="2:5">
      <c r="B14" s="1" t="s">
        <v>624</v>
      </c>
      <c r="C14" s="89" t="s">
        <v>620</v>
      </c>
      <c r="D14" s="1" t="s">
        <v>623</v>
      </c>
      <c r="E14" s="68"/>
    </row>
    <row r="15" spans="2:5">
      <c r="B15" s="1" t="s">
        <v>625</v>
      </c>
      <c r="C15" s="88" t="s">
        <v>626</v>
      </c>
      <c r="D15" s="1" t="s">
        <v>627</v>
      </c>
      <c r="E15" s="68"/>
    </row>
    <row r="16" spans="2:5">
      <c r="B16" s="21" t="s">
        <v>628</v>
      </c>
      <c r="C16" s="88" t="s">
        <v>620</v>
      </c>
      <c r="D16" s="1" t="s">
        <v>621</v>
      </c>
      <c r="E16" s="68"/>
    </row>
    <row r="17" spans="2:5">
      <c r="B17" s="21" t="s">
        <v>629</v>
      </c>
      <c r="C17" s="88" t="s">
        <v>620</v>
      </c>
      <c r="D17" s="1" t="s">
        <v>621</v>
      </c>
      <c r="E17" s="68"/>
    </row>
    <row r="18" spans="2:5">
      <c r="B18" s="21" t="s">
        <v>630</v>
      </c>
      <c r="C18" s="88" t="s">
        <v>620</v>
      </c>
      <c r="D18" s="1" t="s">
        <v>618</v>
      </c>
      <c r="E18" s="68"/>
    </row>
    <row r="19" spans="2:5">
      <c r="B19" s="21" t="s">
        <v>631</v>
      </c>
      <c r="C19" s="88" t="s">
        <v>620</v>
      </c>
      <c r="D19" s="1" t="s">
        <v>621</v>
      </c>
      <c r="E19" s="68"/>
    </row>
    <row r="20" spans="2:5">
      <c r="B20" s="21" t="s">
        <v>632</v>
      </c>
      <c r="C20" s="88" t="s">
        <v>620</v>
      </c>
      <c r="D20" s="1" t="s">
        <v>621</v>
      </c>
      <c r="E20" s="68"/>
    </row>
    <row r="21" spans="2:5">
      <c r="B21" s="21" t="s">
        <v>633</v>
      </c>
      <c r="C21" s="88" t="s">
        <v>620</v>
      </c>
      <c r="D21" s="1" t="s">
        <v>621</v>
      </c>
      <c r="E21" s="68"/>
    </row>
    <row r="22" spans="2:5">
      <c r="B22" s="21" t="s">
        <v>634</v>
      </c>
      <c r="C22" s="116" t="s">
        <v>626</v>
      </c>
      <c r="D22" s="1" t="s">
        <v>621</v>
      </c>
      <c r="E22" s="68"/>
    </row>
    <row r="23" spans="2:5">
      <c r="B23" s="21" t="s">
        <v>635</v>
      </c>
      <c r="C23" s="88" t="s">
        <v>620</v>
      </c>
      <c r="D23" s="1" t="s">
        <v>621</v>
      </c>
      <c r="E23" s="68"/>
    </row>
    <row r="24" spans="2:5">
      <c r="B24" s="21" t="s">
        <v>636</v>
      </c>
      <c r="C24" s="88" t="s">
        <v>620</v>
      </c>
      <c r="D24" s="1" t="s">
        <v>621</v>
      </c>
      <c r="E24" s="68"/>
    </row>
    <row r="25" spans="2:5">
      <c r="B25" s="21" t="s">
        <v>637</v>
      </c>
      <c r="C25" s="90" t="s">
        <v>617</v>
      </c>
      <c r="D25" s="1" t="s">
        <v>618</v>
      </c>
      <c r="E25" s="68"/>
    </row>
    <row r="26" spans="2:5">
      <c r="B26" s="21" t="s">
        <v>638</v>
      </c>
      <c r="C26" s="88" t="s">
        <v>626</v>
      </c>
      <c r="D26" s="1" t="s">
        <v>639</v>
      </c>
      <c r="E26" s="68"/>
    </row>
    <row r="27" spans="2:5">
      <c r="B27" s="21" t="s">
        <v>640</v>
      </c>
      <c r="C27" s="88" t="s">
        <v>620</v>
      </c>
      <c r="D27" s="1" t="s">
        <v>623</v>
      </c>
      <c r="E27" s="68"/>
    </row>
    <row r="28" spans="2:5">
      <c r="B28" s="21" t="s">
        <v>641</v>
      </c>
      <c r="C28" s="88" t="s">
        <v>620</v>
      </c>
      <c r="D28" s="1" t="s">
        <v>621</v>
      </c>
      <c r="E28" s="68"/>
    </row>
    <row r="29" spans="2:5">
      <c r="B29" s="21" t="s">
        <v>642</v>
      </c>
      <c r="C29" s="88" t="s">
        <v>620</v>
      </c>
      <c r="D29" s="1" t="s">
        <v>623</v>
      </c>
      <c r="E29" s="68"/>
    </row>
    <row r="30" spans="2:5">
      <c r="B30" s="21" t="s">
        <v>643</v>
      </c>
      <c r="C30" s="88" t="s">
        <v>620</v>
      </c>
      <c r="D30" s="1" t="s">
        <v>621</v>
      </c>
      <c r="E30" s="68"/>
    </row>
    <row r="31" spans="2:5">
      <c r="B31" s="21" t="s">
        <v>644</v>
      </c>
      <c r="C31" s="88" t="s">
        <v>620</v>
      </c>
      <c r="D31" s="1" t="s">
        <v>621</v>
      </c>
      <c r="E31" s="68"/>
    </row>
    <row r="32" spans="2:5">
      <c r="B32" s="21" t="s">
        <v>645</v>
      </c>
      <c r="C32" s="88" t="s">
        <v>620</v>
      </c>
      <c r="D32" s="1" t="s">
        <v>621</v>
      </c>
    </row>
    <row r="33" spans="2:5">
      <c r="B33" s="21" t="s">
        <v>646</v>
      </c>
      <c r="C33" s="88" t="s">
        <v>626</v>
      </c>
      <c r="D33" s="1" t="s">
        <v>621</v>
      </c>
      <c r="E33" s="57"/>
    </row>
    <row r="34" spans="2:5">
      <c r="B34" s="21" t="s">
        <v>647</v>
      </c>
      <c r="C34" s="90" t="s">
        <v>620</v>
      </c>
      <c r="D34" s="1" t="s">
        <v>623</v>
      </c>
    </row>
    <row r="35" spans="2:5">
      <c r="B35" s="21" t="s">
        <v>648</v>
      </c>
      <c r="C35" s="90" t="s">
        <v>617</v>
      </c>
      <c r="D35" s="1" t="s">
        <v>618</v>
      </c>
    </row>
    <row r="36" spans="2:5">
      <c r="B36" s="21" t="s">
        <v>649</v>
      </c>
      <c r="C36" s="88" t="s">
        <v>626</v>
      </c>
      <c r="D36" s="1" t="s">
        <v>650</v>
      </c>
    </row>
    <row r="37" spans="2:5">
      <c r="B37" s="21" t="s">
        <v>651</v>
      </c>
      <c r="C37" s="88" t="s">
        <v>620</v>
      </c>
      <c r="D37" s="1" t="s">
        <v>621</v>
      </c>
    </row>
    <row r="38" spans="2:5">
      <c r="B38" s="21"/>
      <c r="C38" s="22"/>
    </row>
    <row r="39" spans="2:5">
      <c r="B39" s="21"/>
      <c r="C39" s="22"/>
    </row>
    <row r="40" spans="2:5">
      <c r="B40" s="21"/>
      <c r="C40" s="22"/>
    </row>
    <row r="41" spans="2:5">
      <c r="B41" s="21"/>
      <c r="C41" s="22"/>
    </row>
    <row r="42" spans="2:5">
      <c r="B42" s="21"/>
      <c r="C42" s="22"/>
    </row>
    <row r="45" spans="2:5">
      <c r="B45" s="21"/>
      <c r="C45" s="22"/>
    </row>
    <row r="46" spans="2:5">
      <c r="B46" s="21"/>
      <c r="C46" s="22"/>
    </row>
    <row r="49" spans="2:2">
      <c r="B49" s="27"/>
    </row>
    <row r="51" spans="2:2">
      <c r="B51" s="27"/>
    </row>
    <row r="54" spans="2:2">
      <c r="B54" s="27"/>
    </row>
    <row r="56" spans="2:2">
      <c r="B56" s="27"/>
    </row>
    <row r="61" spans="2:2">
      <c r="B61" s="27"/>
    </row>
    <row r="64" spans="2:2">
      <c r="B64" s="27"/>
    </row>
    <row r="68" spans="2:3">
      <c r="B68" s="27"/>
    </row>
    <row r="74" spans="2:3">
      <c r="B74" s="27"/>
    </row>
    <row r="75" spans="2:3">
      <c r="C75" s="23"/>
    </row>
    <row r="78" spans="2:3" ht="18.75" customHeight="1">
      <c r="C78" s="23"/>
    </row>
    <row r="79" spans="2:3" ht="19.5" customHeight="1">
      <c r="C79" s="23"/>
    </row>
    <row r="80" spans="2:3" ht="34.5" customHeight="1">
      <c r="C80" s="23"/>
    </row>
    <row r="81" spans="2:2">
      <c r="B81" s="27"/>
    </row>
    <row r="88" spans="2:2">
      <c r="B88" s="27"/>
    </row>
    <row r="95" spans="2:2">
      <c r="B95" s="27"/>
    </row>
    <row r="98" spans="2:2">
      <c r="B98" s="27"/>
    </row>
    <row r="102" spans="2:2">
      <c r="B102" s="27"/>
    </row>
    <row r="105" spans="2:2">
      <c r="B105" s="27"/>
    </row>
    <row r="116" spans="2:2">
      <c r="B116" s="27"/>
    </row>
    <row r="120" spans="2:2">
      <c r="B120" s="27"/>
    </row>
    <row r="123" spans="2:2">
      <c r="B123" s="27"/>
    </row>
    <row r="125" spans="2:2">
      <c r="B125" s="27"/>
    </row>
    <row r="127" spans="2:2">
      <c r="B127" s="27"/>
    </row>
    <row r="129" spans="2:3">
      <c r="B129" s="27"/>
    </row>
    <row r="131" spans="2:3">
      <c r="B131" s="27"/>
    </row>
    <row r="133" spans="2:3">
      <c r="B133" s="27"/>
    </row>
    <row r="135" spans="2:3">
      <c r="C135" s="23"/>
    </row>
    <row r="136" spans="2:3">
      <c r="B136" s="27"/>
    </row>
    <row r="139" spans="2:3">
      <c r="C139" s="23"/>
    </row>
    <row r="140" spans="2:3">
      <c r="C140" s="23"/>
    </row>
    <row r="141" spans="2:3">
      <c r="C141" s="23"/>
    </row>
    <row r="142" spans="2:3">
      <c r="B142" s="27"/>
    </row>
    <row r="145" spans="2:3">
      <c r="B145" s="27"/>
    </row>
    <row r="147" spans="2:3">
      <c r="B147" s="27"/>
    </row>
    <row r="150" spans="2:3">
      <c r="B150" s="27"/>
    </row>
    <row r="154" spans="2:3">
      <c r="B154" s="27"/>
    </row>
    <row r="156" spans="2:3">
      <c r="B156" s="27"/>
    </row>
    <row r="157" spans="2:3">
      <c r="C157" s="23"/>
    </row>
    <row r="158" spans="2:3">
      <c r="B158" s="27"/>
    </row>
  </sheetData>
  <sheetProtection algorithmName="SHA-512" hashValue="1e6HmYIqt/N+wZhO8gpMWCzQvgJhGicRCxxWTPiA4CAbiYPgSaCuvKkgE1bhNtCQgoJDWT2/XfxjGWzhBuozUQ==" saltValue="xkTwqM2Ht8EAxwEVpY+S7g==" spinCount="100000" sheet="1" objects="1" scenarios="1" sort="0" autoFilter="0"/>
  <mergeCells count="1">
    <mergeCell ref="B8:C8"/>
  </mergeCells>
  <phoneticPr fontId="25" type="noConversion"/>
  <hyperlinks>
    <hyperlink ref="D3" location="Contents!A1" display="CONTENTS TAB" xr:uid="{F519723B-CAD1-444D-B852-A82361DC4124}"/>
    <hyperlink ref="C15" r:id="rId1" xr:uid="{F61CE44A-9CDF-43F8-87A3-DD46301DB7E6}"/>
    <hyperlink ref="C26" r:id="rId2" xr:uid="{643F1E00-73EC-4554-A5DB-B093D2F8657A}"/>
    <hyperlink ref="C36" r:id="rId3" xr:uid="{57DE9FE6-A3BB-425B-88B8-A0566B2F5642}"/>
    <hyperlink ref="C11" r:id="rId4" xr:uid="{6A05470C-D7C6-4995-B671-AFD650A1089A}"/>
    <hyperlink ref="C25" r:id="rId5" xr:uid="{807DF7D7-E416-48F0-8294-4CD0DC622B5F}"/>
    <hyperlink ref="C35" r:id="rId6" xr:uid="{77F20BBF-768F-4DA6-8FC6-DD5488A4341A}"/>
    <hyperlink ref="C12" r:id="rId7" xr:uid="{5FC6E0E5-F016-4A74-ABD7-858715F071D3}"/>
    <hyperlink ref="C13" r:id="rId8" xr:uid="{8E6C2B09-14C3-43D5-94C5-01C55EE59C2A}"/>
    <hyperlink ref="C14" r:id="rId9" xr:uid="{4DE428F6-C4A2-4235-BC61-A2870F6CD64A}"/>
    <hyperlink ref="C16" r:id="rId10" xr:uid="{3D08721F-2F52-4A66-B371-9A55EABE73AB}"/>
    <hyperlink ref="C17" r:id="rId11" xr:uid="{8D758CF6-957A-4E1D-834C-AB08306474CA}"/>
    <hyperlink ref="C18" r:id="rId12" xr:uid="{A988E2E8-83AF-4CDB-97B4-CE99363FEE7F}"/>
    <hyperlink ref="C19" r:id="rId13" xr:uid="{F387C24A-42A5-47AB-94ED-609DFC780311}"/>
    <hyperlink ref="C20" r:id="rId14" xr:uid="{5F4AED25-B435-43F6-87FF-8FBB19D485AE}"/>
    <hyperlink ref="C21" r:id="rId15" xr:uid="{A365072D-D864-4A0A-B6D0-668012712BDA}"/>
    <hyperlink ref="C24" r:id="rId16" xr:uid="{34CD6373-0423-4A99-923A-1439F4BD0CC2}"/>
    <hyperlink ref="C27" r:id="rId17" xr:uid="{45C21108-FC12-4761-9A82-20B481ECE0C3}"/>
    <hyperlink ref="C28" r:id="rId18" xr:uid="{DE9D7C20-F72F-48F5-AFBF-647F894EB518}"/>
    <hyperlink ref="C29" r:id="rId19" xr:uid="{FC5366ED-F6F1-453B-9EBE-6ADA79D93029}"/>
    <hyperlink ref="C30" r:id="rId20" xr:uid="{4CB4753B-2B7D-492D-8D8C-73D5F22BCAC7}"/>
    <hyperlink ref="C31" r:id="rId21" xr:uid="{06D41F83-DBE7-4DF5-A082-3D2193B95203}"/>
    <hyperlink ref="C32" r:id="rId22" xr:uid="{A36C9A44-3E8A-43CB-A1EF-94B36ABF9E88}"/>
    <hyperlink ref="C34" r:id="rId23" xr:uid="{46E8389C-C6E3-4CB6-8466-771DC58557B4}"/>
    <hyperlink ref="C37" r:id="rId24" xr:uid="{3290C39D-6A50-4518-BF11-F90E3C74034E}"/>
    <hyperlink ref="C23" r:id="rId25" xr:uid="{15B19839-D878-4E33-949E-F6B744400653}"/>
    <hyperlink ref="C22" r:id="rId26" xr:uid="{EA4CF363-E70B-4D50-8788-A1A945037C3C}"/>
    <hyperlink ref="C33" r:id="rId27" xr:uid="{94E7EF87-4550-41D3-9E91-E28713F76C7A}"/>
  </hyperlinks>
  <pageMargins left="0.7" right="0.7" top="0.75" bottom="0.75" header="0.3" footer="0.3"/>
  <pageSetup paperSize="8" orientation="landscape" r:id="rId28"/>
  <drawing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C99CB-6BB4-4397-8B3D-AF41039DC8B1}">
  <sheetPr>
    <pageSetUpPr fitToPage="1"/>
  </sheetPr>
  <dimension ref="A2:E214"/>
  <sheetViews>
    <sheetView zoomScale="70" zoomScaleNormal="70" workbookViewId="0">
      <selection activeCell="D24" sqref="D24"/>
    </sheetView>
  </sheetViews>
  <sheetFormatPr defaultColWidth="9.140625" defaultRowHeight="12.75" customHeight="1"/>
  <cols>
    <col min="1" max="1" width="4" style="419" customWidth="1"/>
    <col min="2" max="2" width="51.140625" style="419" customWidth="1"/>
    <col min="3" max="3" width="82" style="420" customWidth="1"/>
    <col min="4" max="4" width="160.42578125" style="420" customWidth="1"/>
    <col min="5" max="16384" width="9.140625" style="419"/>
  </cols>
  <sheetData>
    <row r="2" spans="1:5" ht="15">
      <c r="D2" s="421" t="s">
        <v>0</v>
      </c>
    </row>
    <row r="3" spans="1:5" ht="15">
      <c r="D3" s="422" t="s">
        <v>3</v>
      </c>
    </row>
    <row r="7" spans="1:5" ht="15">
      <c r="D7" s="423"/>
    </row>
    <row r="8" spans="1:5" ht="21">
      <c r="B8" s="754" t="s">
        <v>37</v>
      </c>
      <c r="C8" s="754"/>
      <c r="D8" s="424"/>
    </row>
    <row r="9" spans="1:5" ht="15">
      <c r="D9" s="425"/>
    </row>
    <row r="10" spans="1:5" s="693" customFormat="1" ht="15" customHeight="1">
      <c r="A10" s="692"/>
      <c r="B10" s="755" t="s">
        <v>652</v>
      </c>
      <c r="C10" s="756"/>
      <c r="D10" s="756"/>
      <c r="E10" s="426"/>
    </row>
    <row r="11" spans="1:5" s="693" customFormat="1" ht="38.25" customHeight="1">
      <c r="A11" s="692"/>
      <c r="B11" s="756"/>
      <c r="C11" s="756"/>
      <c r="D11" s="756"/>
    </row>
    <row r="12" spans="1:5" s="693" customFormat="1" ht="15">
      <c r="A12" s="692"/>
      <c r="B12" s="692"/>
      <c r="C12" s="471"/>
      <c r="D12" s="425"/>
    </row>
    <row r="13" spans="1:5" s="693" customFormat="1" ht="22.5" customHeight="1">
      <c r="A13" s="692"/>
      <c r="B13" s="548" t="s">
        <v>653</v>
      </c>
      <c r="C13" s="549"/>
      <c r="D13" s="549"/>
    </row>
    <row r="14" spans="1:5" s="693" customFormat="1" ht="21" customHeight="1">
      <c r="A14" s="692"/>
      <c r="B14" s="550" t="s">
        <v>654</v>
      </c>
      <c r="C14" s="551" t="s">
        <v>655</v>
      </c>
      <c r="D14" s="551" t="s">
        <v>656</v>
      </c>
    </row>
    <row r="15" spans="1:5" s="693" customFormat="1" ht="24.75" customHeight="1">
      <c r="A15" s="692"/>
      <c r="B15" s="552" t="s">
        <v>657</v>
      </c>
      <c r="C15" s="468" t="s">
        <v>658</v>
      </c>
      <c r="D15" s="468" t="s">
        <v>659</v>
      </c>
    </row>
    <row r="16" spans="1:5" s="693" customFormat="1" ht="23.25" customHeight="1">
      <c r="A16" s="692"/>
      <c r="B16" s="553"/>
      <c r="C16" s="469" t="s">
        <v>660</v>
      </c>
      <c r="D16" s="469" t="s">
        <v>661</v>
      </c>
    </row>
    <row r="17" spans="1:4" s="693" customFormat="1" ht="15">
      <c r="A17" s="692"/>
      <c r="B17" s="751"/>
      <c r="C17" s="752" t="s">
        <v>662</v>
      </c>
      <c r="D17" s="471" t="s">
        <v>663</v>
      </c>
    </row>
    <row r="18" spans="1:4" s="693" customFormat="1" ht="20.25" customHeight="1">
      <c r="A18" s="692"/>
      <c r="B18" s="751"/>
      <c r="C18" s="753"/>
      <c r="D18" s="554" t="s">
        <v>664</v>
      </c>
    </row>
    <row r="19" spans="1:4" s="693" customFormat="1" ht="20.25" customHeight="1">
      <c r="A19" s="692"/>
      <c r="B19" s="553"/>
      <c r="C19" s="469" t="s">
        <v>665</v>
      </c>
      <c r="D19" s="469" t="s">
        <v>666</v>
      </c>
    </row>
    <row r="20" spans="1:4" s="693" customFormat="1" ht="24" customHeight="1">
      <c r="A20" s="692"/>
      <c r="B20" s="553"/>
      <c r="C20" s="469" t="s">
        <v>667</v>
      </c>
      <c r="D20" s="469" t="s">
        <v>668</v>
      </c>
    </row>
    <row r="21" spans="1:4" s="693" customFormat="1" ht="24.75" customHeight="1">
      <c r="A21" s="692"/>
      <c r="B21" s="553"/>
      <c r="C21" s="469" t="s">
        <v>669</v>
      </c>
      <c r="D21" s="469" t="s">
        <v>670</v>
      </c>
    </row>
    <row r="22" spans="1:4" s="693" customFormat="1" ht="21" customHeight="1">
      <c r="A22" s="692"/>
      <c r="B22" s="553"/>
      <c r="C22" s="468" t="s">
        <v>671</v>
      </c>
      <c r="D22" s="468" t="s">
        <v>672</v>
      </c>
    </row>
    <row r="23" spans="1:4" s="693" customFormat="1" ht="79.5" customHeight="1">
      <c r="A23" s="692"/>
      <c r="B23" s="553"/>
      <c r="C23" s="469" t="s">
        <v>673</v>
      </c>
      <c r="D23" s="469" t="s">
        <v>674</v>
      </c>
    </row>
    <row r="24" spans="1:4" s="693" customFormat="1" ht="39" customHeight="1">
      <c r="A24" s="692"/>
      <c r="B24" s="553"/>
      <c r="C24" s="469" t="s">
        <v>675</v>
      </c>
      <c r="D24" s="469" t="s">
        <v>676</v>
      </c>
    </row>
    <row r="25" spans="1:4" s="693" customFormat="1" ht="69" customHeight="1">
      <c r="A25" s="692"/>
      <c r="B25" s="553"/>
      <c r="C25" s="469" t="s">
        <v>677</v>
      </c>
      <c r="D25" s="469" t="s">
        <v>678</v>
      </c>
    </row>
    <row r="26" spans="1:4" s="693" customFormat="1" ht="33.75" customHeight="1">
      <c r="A26" s="692"/>
      <c r="B26" s="553"/>
      <c r="C26" s="469" t="s">
        <v>679</v>
      </c>
      <c r="D26" s="469" t="s">
        <v>680</v>
      </c>
    </row>
    <row r="27" spans="1:4" s="693" customFormat="1" ht="36.75" customHeight="1">
      <c r="A27" s="692"/>
      <c r="B27" s="553"/>
      <c r="C27" s="469" t="s">
        <v>681</v>
      </c>
      <c r="D27" s="469" t="s">
        <v>682</v>
      </c>
    </row>
    <row r="28" spans="1:4" s="693" customFormat="1" ht="53.25" customHeight="1">
      <c r="A28" s="692"/>
      <c r="B28" s="553"/>
      <c r="C28" s="469" t="s">
        <v>683</v>
      </c>
      <c r="D28" s="469" t="s">
        <v>684</v>
      </c>
    </row>
    <row r="29" spans="1:4" s="693" customFormat="1" ht="58.5" customHeight="1">
      <c r="A29" s="692"/>
      <c r="B29" s="553"/>
      <c r="C29" s="469" t="s">
        <v>685</v>
      </c>
      <c r="D29" s="469" t="s">
        <v>686</v>
      </c>
    </row>
    <row r="30" spans="1:4" s="693" customFormat="1" ht="42" customHeight="1">
      <c r="A30" s="692"/>
      <c r="B30" s="553"/>
      <c r="C30" s="469" t="s">
        <v>687</v>
      </c>
      <c r="D30" s="555" t="s">
        <v>688</v>
      </c>
    </row>
    <row r="31" spans="1:4" s="693" customFormat="1" ht="20.25" customHeight="1">
      <c r="A31" s="692"/>
      <c r="B31" s="553"/>
      <c r="C31" s="469" t="s">
        <v>689</v>
      </c>
      <c r="D31" s="469" t="s">
        <v>690</v>
      </c>
    </row>
    <row r="32" spans="1:4" s="693" customFormat="1" ht="39" customHeight="1">
      <c r="A32" s="692"/>
      <c r="B32" s="553"/>
      <c r="C32" s="469" t="s">
        <v>691</v>
      </c>
      <c r="D32" s="469" t="s">
        <v>692</v>
      </c>
    </row>
    <row r="33" spans="1:4" s="693" customFormat="1" ht="21" customHeight="1">
      <c r="A33" s="692"/>
      <c r="B33" s="553"/>
      <c r="C33" s="469" t="s">
        <v>693</v>
      </c>
      <c r="D33" s="469" t="s">
        <v>694</v>
      </c>
    </row>
    <row r="34" spans="1:4" s="693" customFormat="1" ht="35.25" customHeight="1">
      <c r="A34" s="692"/>
      <c r="B34" s="553"/>
      <c r="C34" s="469" t="s">
        <v>695</v>
      </c>
      <c r="D34" s="469" t="s">
        <v>696</v>
      </c>
    </row>
    <row r="35" spans="1:4" s="693" customFormat="1" ht="34.5" customHeight="1">
      <c r="A35" s="692"/>
      <c r="B35" s="553"/>
      <c r="C35" s="469" t="s">
        <v>697</v>
      </c>
      <c r="D35" s="469" t="s">
        <v>698</v>
      </c>
    </row>
    <row r="36" spans="1:4" s="693" customFormat="1" ht="21" customHeight="1">
      <c r="A36" s="692"/>
      <c r="B36" s="553"/>
      <c r="C36" s="469" t="s">
        <v>699</v>
      </c>
      <c r="D36" s="469" t="s">
        <v>700</v>
      </c>
    </row>
    <row r="37" spans="1:4" s="693" customFormat="1" ht="21" customHeight="1">
      <c r="A37" s="692"/>
      <c r="B37" s="553"/>
      <c r="C37" s="469" t="s">
        <v>701</v>
      </c>
      <c r="D37" s="470" t="s">
        <v>702</v>
      </c>
    </row>
    <row r="38" spans="1:4" s="693" customFormat="1" ht="15">
      <c r="A38" s="692"/>
      <c r="B38" s="751"/>
      <c r="C38" s="752" t="s">
        <v>703</v>
      </c>
      <c r="D38" s="470" t="s">
        <v>704</v>
      </c>
    </row>
    <row r="39" spans="1:4" s="693" customFormat="1" ht="22.5" customHeight="1">
      <c r="A39" s="692"/>
      <c r="B39" s="751"/>
      <c r="C39" s="753"/>
      <c r="D39" s="556" t="s">
        <v>705</v>
      </c>
    </row>
    <row r="40" spans="1:4" s="693" customFormat="1" ht="84" customHeight="1">
      <c r="A40" s="692"/>
      <c r="B40" s="553"/>
      <c r="C40" s="472" t="s">
        <v>706</v>
      </c>
      <c r="D40" s="557" t="s">
        <v>707</v>
      </c>
    </row>
    <row r="41" spans="1:4" s="693" customFormat="1" ht="67.5" customHeight="1">
      <c r="A41" s="692"/>
      <c r="B41" s="553"/>
      <c r="C41" s="471" t="s">
        <v>708</v>
      </c>
      <c r="D41" s="471" t="s">
        <v>709</v>
      </c>
    </row>
    <row r="42" spans="1:4" s="693" customFormat="1" ht="18" customHeight="1">
      <c r="A42" s="692"/>
      <c r="B42" s="553"/>
      <c r="C42" s="471"/>
      <c r="D42" s="558" t="s">
        <v>710</v>
      </c>
    </row>
    <row r="43" spans="1:4" s="693" customFormat="1" ht="30">
      <c r="A43" s="692"/>
      <c r="B43" s="751"/>
      <c r="C43" s="752" t="s">
        <v>711</v>
      </c>
      <c r="D43" s="559" t="s">
        <v>712</v>
      </c>
    </row>
    <row r="44" spans="1:4" s="693" customFormat="1" ht="22.5" customHeight="1">
      <c r="A44" s="692"/>
      <c r="B44" s="751"/>
      <c r="C44" s="753"/>
      <c r="D44" s="554" t="s">
        <v>713</v>
      </c>
    </row>
    <row r="45" spans="1:4" s="693" customFormat="1" ht="37.5" customHeight="1">
      <c r="A45" s="692"/>
      <c r="B45" s="553"/>
      <c r="C45" s="469" t="s">
        <v>714</v>
      </c>
      <c r="D45" s="469" t="s">
        <v>715</v>
      </c>
    </row>
    <row r="46" spans="1:4" s="693" customFormat="1" ht="20.25" customHeight="1">
      <c r="A46" s="692"/>
      <c r="B46" s="553"/>
      <c r="C46" s="469" t="s">
        <v>716</v>
      </c>
      <c r="D46" s="469" t="s">
        <v>717</v>
      </c>
    </row>
    <row r="47" spans="1:4" s="693" customFormat="1" ht="22.5" customHeight="1">
      <c r="A47" s="692"/>
      <c r="B47" s="553"/>
      <c r="C47" s="469" t="s">
        <v>718</v>
      </c>
      <c r="D47" s="469" t="s">
        <v>719</v>
      </c>
    </row>
    <row r="48" spans="1:4" s="693" customFormat="1" ht="81.95" customHeight="1">
      <c r="A48" s="692"/>
      <c r="B48" s="553"/>
      <c r="C48" s="471" t="s">
        <v>720</v>
      </c>
      <c r="D48" s="471" t="s">
        <v>721</v>
      </c>
    </row>
    <row r="49" spans="1:4" s="693" customFormat="1" ht="15" customHeight="1">
      <c r="A49" s="692"/>
      <c r="B49" s="553"/>
      <c r="C49" s="471"/>
      <c r="D49" s="471"/>
    </row>
    <row r="50" spans="1:4" s="693" customFormat="1" ht="21" customHeight="1">
      <c r="A50" s="692"/>
      <c r="B50" s="550" t="s">
        <v>722</v>
      </c>
      <c r="C50" s="551" t="s">
        <v>655</v>
      </c>
      <c r="D50" s="551" t="s">
        <v>723</v>
      </c>
    </row>
    <row r="51" spans="1:4" s="693" customFormat="1" ht="21" customHeight="1">
      <c r="A51" s="692"/>
      <c r="B51" s="692" t="s">
        <v>724</v>
      </c>
      <c r="C51" s="468" t="s">
        <v>725</v>
      </c>
      <c r="D51" s="468" t="s">
        <v>726</v>
      </c>
    </row>
    <row r="52" spans="1:4" s="693" customFormat="1" ht="21.6" customHeight="1">
      <c r="A52" s="692"/>
      <c r="B52" s="692"/>
      <c r="C52" s="471" t="s">
        <v>727</v>
      </c>
      <c r="D52" s="471" t="s">
        <v>726</v>
      </c>
    </row>
    <row r="53" spans="1:4" s="692" customFormat="1" ht="16.5" customHeight="1">
      <c r="B53" s="548" t="s">
        <v>728</v>
      </c>
      <c r="C53" s="694"/>
      <c r="D53" s="694"/>
    </row>
    <row r="54" spans="1:4" s="693" customFormat="1" ht="40.5" customHeight="1">
      <c r="A54" s="692"/>
      <c r="B54" s="692" t="s">
        <v>724</v>
      </c>
      <c r="C54" s="468" t="s">
        <v>729</v>
      </c>
      <c r="D54" s="468" t="s">
        <v>730</v>
      </c>
    </row>
    <row r="55" spans="1:4" s="693" customFormat="1" ht="35.25" customHeight="1">
      <c r="A55" s="692"/>
      <c r="B55" s="692" t="s">
        <v>731</v>
      </c>
      <c r="C55" s="468" t="s">
        <v>732</v>
      </c>
      <c r="D55" s="468" t="s">
        <v>733</v>
      </c>
    </row>
    <row r="56" spans="1:4" s="693" customFormat="1" ht="21" customHeight="1">
      <c r="A56" s="692"/>
      <c r="B56" s="692"/>
      <c r="C56" s="469" t="s">
        <v>734</v>
      </c>
      <c r="D56" s="469" t="s">
        <v>735</v>
      </c>
    </row>
    <row r="57" spans="1:4" s="693" customFormat="1" ht="21" customHeight="1">
      <c r="A57" s="692"/>
      <c r="B57" s="692"/>
      <c r="C57" s="469" t="s">
        <v>736</v>
      </c>
      <c r="D57" s="469" t="s">
        <v>733</v>
      </c>
    </row>
    <row r="58" spans="1:4" s="693" customFormat="1" ht="34.5" customHeight="1">
      <c r="A58" s="692"/>
      <c r="B58" s="692"/>
      <c r="C58" s="469" t="s">
        <v>737</v>
      </c>
      <c r="D58" s="469" t="s">
        <v>733</v>
      </c>
    </row>
    <row r="59" spans="1:4" s="693" customFormat="1" ht="37.5" customHeight="1">
      <c r="A59" s="692"/>
      <c r="B59" s="692" t="s">
        <v>738</v>
      </c>
      <c r="C59" s="469" t="s">
        <v>739</v>
      </c>
      <c r="D59" s="469" t="s">
        <v>733</v>
      </c>
    </row>
    <row r="60" spans="1:4" s="693" customFormat="1" ht="38.25" customHeight="1">
      <c r="A60" s="692"/>
      <c r="B60" s="692"/>
      <c r="C60" s="471" t="s">
        <v>740</v>
      </c>
      <c r="D60" s="471" t="s">
        <v>735</v>
      </c>
    </row>
    <row r="61" spans="1:4" s="693" customFormat="1" ht="20.25" customHeight="1">
      <c r="A61" s="692"/>
      <c r="B61" s="692"/>
      <c r="C61" s="471"/>
      <c r="D61" s="471"/>
    </row>
    <row r="62" spans="1:4" s="692" customFormat="1" ht="16.5" customHeight="1">
      <c r="B62" s="548" t="s">
        <v>741</v>
      </c>
      <c r="C62" s="694"/>
      <c r="D62" s="694"/>
    </row>
    <row r="63" spans="1:4" s="693" customFormat="1" ht="34.5" customHeight="1">
      <c r="A63" s="692"/>
      <c r="B63" s="692" t="s">
        <v>724</v>
      </c>
      <c r="C63" s="471" t="s">
        <v>729</v>
      </c>
      <c r="D63" s="471" t="s">
        <v>742</v>
      </c>
    </row>
    <row r="64" spans="1:4" s="693" customFormat="1" ht="16.5" customHeight="1">
      <c r="A64" s="692"/>
      <c r="B64" s="560"/>
      <c r="C64" s="471"/>
      <c r="D64" s="471"/>
    </row>
    <row r="65" spans="1:4" s="692" customFormat="1" ht="16.5" customHeight="1">
      <c r="B65" s="548" t="s">
        <v>743</v>
      </c>
      <c r="C65" s="694"/>
      <c r="D65" s="694"/>
    </row>
    <row r="66" spans="1:4" s="693" customFormat="1" ht="37.5" customHeight="1">
      <c r="A66" s="692"/>
      <c r="B66" s="692" t="s">
        <v>724</v>
      </c>
      <c r="C66" s="468" t="s">
        <v>729</v>
      </c>
      <c r="D66" s="468" t="s">
        <v>744</v>
      </c>
    </row>
    <row r="67" spans="1:4" s="693" customFormat="1" ht="20.25" customHeight="1">
      <c r="A67" s="692"/>
      <c r="B67" s="692" t="s">
        <v>745</v>
      </c>
      <c r="C67" s="468" t="s">
        <v>746</v>
      </c>
      <c r="D67" s="468" t="s">
        <v>747</v>
      </c>
    </row>
    <row r="68" spans="1:4" s="693" customFormat="1" ht="20.25" customHeight="1">
      <c r="A68" s="692"/>
      <c r="B68" s="692"/>
      <c r="C68" s="468" t="s">
        <v>748</v>
      </c>
      <c r="D68" s="468" t="s">
        <v>749</v>
      </c>
    </row>
    <row r="69" spans="1:4" s="693" customFormat="1" ht="21" customHeight="1">
      <c r="A69" s="692"/>
      <c r="B69" s="692"/>
      <c r="C69" s="469" t="s">
        <v>750</v>
      </c>
      <c r="D69" s="469" t="s">
        <v>747</v>
      </c>
    </row>
    <row r="70" spans="1:4" s="693" customFormat="1" ht="36" customHeight="1">
      <c r="A70" s="692"/>
      <c r="B70" s="692"/>
      <c r="C70" s="468" t="s">
        <v>751</v>
      </c>
      <c r="D70" s="468" t="s">
        <v>752</v>
      </c>
    </row>
    <row r="71" spans="1:4" s="693" customFormat="1" ht="25.5" customHeight="1">
      <c r="A71" s="692"/>
      <c r="B71" s="692"/>
      <c r="C71" s="468" t="s">
        <v>753</v>
      </c>
      <c r="D71" s="468" t="s">
        <v>754</v>
      </c>
    </row>
    <row r="72" spans="1:4" s="693" customFormat="1" ht="22.5" customHeight="1">
      <c r="A72" s="692"/>
      <c r="B72" s="692" t="s">
        <v>755</v>
      </c>
      <c r="C72" s="468" t="s">
        <v>756</v>
      </c>
      <c r="D72" s="468" t="s">
        <v>747</v>
      </c>
    </row>
    <row r="73" spans="1:4" s="693" customFormat="1" ht="24.75" customHeight="1">
      <c r="A73" s="692"/>
      <c r="B73" s="692"/>
      <c r="C73" s="469" t="s">
        <v>757</v>
      </c>
      <c r="D73" s="469" t="s">
        <v>747</v>
      </c>
    </row>
    <row r="74" spans="1:4" s="693" customFormat="1" ht="37.5" customHeight="1">
      <c r="A74" s="692"/>
      <c r="B74" s="692"/>
      <c r="C74" s="469" t="s">
        <v>758</v>
      </c>
      <c r="D74" s="469" t="s">
        <v>759</v>
      </c>
    </row>
    <row r="75" spans="1:4" s="693" customFormat="1" ht="24" customHeight="1">
      <c r="A75" s="692"/>
      <c r="B75" s="692"/>
      <c r="C75" s="469" t="s">
        <v>760</v>
      </c>
      <c r="D75" s="469" t="s">
        <v>747</v>
      </c>
    </row>
    <row r="76" spans="1:4" s="693" customFormat="1" ht="22.5" customHeight="1">
      <c r="A76" s="692"/>
      <c r="B76" s="692"/>
      <c r="C76" s="470" t="s">
        <v>761</v>
      </c>
      <c r="D76" s="470" t="s">
        <v>747</v>
      </c>
    </row>
    <row r="77" spans="1:4" s="693" customFormat="1" ht="22.5" customHeight="1">
      <c r="A77" s="692"/>
      <c r="B77" s="692"/>
      <c r="C77" s="469" t="s">
        <v>762</v>
      </c>
      <c r="D77" s="470" t="s">
        <v>747</v>
      </c>
    </row>
    <row r="78" spans="1:4" s="693" customFormat="1" ht="25.5" customHeight="1">
      <c r="A78" s="692"/>
      <c r="B78" s="692"/>
      <c r="C78" s="471" t="s">
        <v>763</v>
      </c>
      <c r="D78" s="470" t="s">
        <v>747</v>
      </c>
    </row>
    <row r="79" spans="1:4" s="693" customFormat="1" ht="16.5" customHeight="1">
      <c r="A79" s="692"/>
      <c r="B79" s="560"/>
      <c r="C79" s="471"/>
      <c r="D79" s="471"/>
    </row>
    <row r="80" spans="1:4" s="692" customFormat="1" ht="16.5" customHeight="1">
      <c r="B80" s="548" t="s">
        <v>764</v>
      </c>
      <c r="C80" s="694"/>
      <c r="D80" s="694"/>
    </row>
    <row r="81" spans="1:4" s="693" customFormat="1" ht="33.950000000000003" customHeight="1">
      <c r="A81" s="692"/>
      <c r="B81" s="692" t="s">
        <v>724</v>
      </c>
      <c r="C81" s="468" t="s">
        <v>729</v>
      </c>
      <c r="D81" s="468" t="s">
        <v>765</v>
      </c>
    </row>
    <row r="82" spans="1:4" s="693" customFormat="1" ht="22.5" customHeight="1">
      <c r="A82" s="692"/>
      <c r="B82" s="692" t="s">
        <v>738</v>
      </c>
      <c r="C82" s="471" t="s">
        <v>766</v>
      </c>
      <c r="D82" s="471" t="s">
        <v>767</v>
      </c>
    </row>
    <row r="83" spans="1:4" s="693" customFormat="1" ht="16.5" customHeight="1">
      <c r="A83" s="692"/>
      <c r="B83" s="561"/>
      <c r="C83" s="562"/>
      <c r="D83" s="562"/>
    </row>
    <row r="84" spans="1:4" s="692" customFormat="1" ht="16.5" customHeight="1">
      <c r="B84" s="548" t="s">
        <v>768</v>
      </c>
      <c r="C84" s="694"/>
      <c r="D84" s="694"/>
    </row>
    <row r="85" spans="1:4" s="693" customFormat="1" ht="33.950000000000003" customHeight="1">
      <c r="A85" s="692"/>
      <c r="B85" s="692" t="s">
        <v>724</v>
      </c>
      <c r="C85" s="468" t="s">
        <v>729</v>
      </c>
      <c r="D85" s="468" t="s">
        <v>769</v>
      </c>
    </row>
    <row r="86" spans="1:4" s="693" customFormat="1" ht="20.25" customHeight="1">
      <c r="A86" s="692"/>
      <c r="B86" s="692" t="s">
        <v>770</v>
      </c>
      <c r="C86" s="468" t="s">
        <v>771</v>
      </c>
      <c r="D86" s="468" t="s">
        <v>769</v>
      </c>
    </row>
    <row r="87" spans="1:4" s="693" customFormat="1" ht="24" customHeight="1">
      <c r="A87" s="692"/>
      <c r="B87" s="692" t="s">
        <v>772</v>
      </c>
      <c r="C87" s="468" t="s">
        <v>773</v>
      </c>
      <c r="D87" s="695">
        <v>1</v>
      </c>
    </row>
    <row r="88" spans="1:4" s="693" customFormat="1" ht="21" customHeight="1">
      <c r="A88" s="692"/>
      <c r="B88" s="692"/>
      <c r="C88" s="468" t="s">
        <v>774</v>
      </c>
      <c r="D88" s="468" t="s">
        <v>749</v>
      </c>
    </row>
    <row r="89" spans="1:4" s="693" customFormat="1" ht="27" customHeight="1">
      <c r="A89" s="692"/>
      <c r="B89" s="692" t="s">
        <v>775</v>
      </c>
      <c r="C89" s="468" t="s">
        <v>776</v>
      </c>
      <c r="D89" s="468" t="s">
        <v>777</v>
      </c>
    </row>
    <row r="90" spans="1:4" s="693" customFormat="1" ht="24" customHeight="1">
      <c r="A90" s="692"/>
      <c r="B90" s="692" t="s">
        <v>778</v>
      </c>
      <c r="C90" s="468" t="s">
        <v>779</v>
      </c>
      <c r="D90" s="468" t="s">
        <v>769</v>
      </c>
    </row>
    <row r="91" spans="1:4" s="693" customFormat="1" ht="26.25" customHeight="1">
      <c r="A91" s="692"/>
      <c r="B91" s="692"/>
      <c r="C91" s="469" t="s">
        <v>780</v>
      </c>
      <c r="D91" s="469" t="s">
        <v>781</v>
      </c>
    </row>
    <row r="92" spans="1:4" s="693" customFormat="1" ht="35.25" customHeight="1">
      <c r="A92" s="692"/>
      <c r="B92" s="692" t="s">
        <v>782</v>
      </c>
      <c r="C92" s="468" t="s">
        <v>783</v>
      </c>
      <c r="D92" s="695">
        <v>1</v>
      </c>
    </row>
    <row r="93" spans="1:4" s="693" customFormat="1" ht="34.5" customHeight="1">
      <c r="A93" s="692"/>
      <c r="B93" s="692"/>
      <c r="C93" s="468" t="s">
        <v>784</v>
      </c>
      <c r="D93" s="468" t="s">
        <v>785</v>
      </c>
    </row>
    <row r="94" spans="1:4" s="693" customFormat="1" ht="35.450000000000003" customHeight="1">
      <c r="A94" s="692"/>
      <c r="B94" s="692" t="s">
        <v>738</v>
      </c>
      <c r="C94" s="468" t="s">
        <v>786</v>
      </c>
      <c r="D94" s="468" t="s">
        <v>787</v>
      </c>
    </row>
    <row r="95" spans="1:4" s="693" customFormat="1" ht="41.25" customHeight="1">
      <c r="A95" s="692"/>
      <c r="B95" s="692"/>
      <c r="C95" s="469" t="s">
        <v>788</v>
      </c>
      <c r="D95" s="469" t="s">
        <v>789</v>
      </c>
    </row>
    <row r="96" spans="1:4" s="693" customFormat="1" ht="37.5" customHeight="1">
      <c r="A96" s="692"/>
      <c r="B96" s="692"/>
      <c r="C96" s="469" t="s">
        <v>790</v>
      </c>
      <c r="D96" s="469" t="s">
        <v>791</v>
      </c>
    </row>
    <row r="97" spans="1:4" s="693" customFormat="1" ht="33.75" customHeight="1">
      <c r="A97" s="692"/>
      <c r="B97" s="692"/>
      <c r="C97" s="471" t="s">
        <v>792</v>
      </c>
      <c r="D97" s="471" t="s">
        <v>793</v>
      </c>
    </row>
    <row r="98" spans="1:4" s="693" customFormat="1" ht="16.5" customHeight="1">
      <c r="A98" s="692"/>
      <c r="B98" s="561"/>
      <c r="C98" s="562"/>
      <c r="D98" s="562"/>
    </row>
    <row r="99" spans="1:4" s="692" customFormat="1" ht="16.5" customHeight="1">
      <c r="B99" s="548" t="s">
        <v>794</v>
      </c>
      <c r="C99" s="694"/>
      <c r="D99" s="694"/>
    </row>
    <row r="100" spans="1:4" s="693" customFormat="1" ht="16.5" customHeight="1">
      <c r="A100" s="692"/>
      <c r="B100" s="692" t="s">
        <v>724</v>
      </c>
      <c r="C100" s="468" t="s">
        <v>729</v>
      </c>
      <c r="D100" s="468" t="s">
        <v>787</v>
      </c>
    </row>
    <row r="101" spans="1:4" s="693" customFormat="1" ht="40.5" customHeight="1">
      <c r="A101" s="692"/>
      <c r="B101" s="692" t="s">
        <v>795</v>
      </c>
      <c r="C101" s="468" t="s">
        <v>796</v>
      </c>
      <c r="D101" s="468" t="s">
        <v>797</v>
      </c>
    </row>
    <row r="102" spans="1:4" s="693" customFormat="1" ht="16.5" customHeight="1">
      <c r="A102" s="692"/>
      <c r="B102" s="692"/>
      <c r="C102" s="468" t="s">
        <v>798</v>
      </c>
      <c r="D102" s="468" t="s">
        <v>799</v>
      </c>
    </row>
    <row r="103" spans="1:4" s="693" customFormat="1" ht="33.75" customHeight="1">
      <c r="A103" s="692"/>
      <c r="B103" s="692"/>
      <c r="C103" s="468" t="s">
        <v>800</v>
      </c>
      <c r="D103" s="468" t="s">
        <v>801</v>
      </c>
    </row>
    <row r="104" spans="1:4" s="693" customFormat="1" ht="26.1" customHeight="1">
      <c r="A104" s="692"/>
      <c r="B104" s="692"/>
      <c r="C104" s="468" t="s">
        <v>802</v>
      </c>
      <c r="D104" s="468" t="s">
        <v>803</v>
      </c>
    </row>
    <row r="105" spans="1:4" s="693" customFormat="1" ht="34.5" customHeight="1">
      <c r="A105" s="692"/>
      <c r="B105" s="692" t="s">
        <v>804</v>
      </c>
      <c r="C105" s="468" t="s">
        <v>805</v>
      </c>
      <c r="D105" s="468" t="s">
        <v>806</v>
      </c>
    </row>
    <row r="106" spans="1:4" s="693" customFormat="1" ht="33.75" customHeight="1">
      <c r="A106" s="692"/>
      <c r="B106" s="692"/>
      <c r="C106" s="468" t="s">
        <v>807</v>
      </c>
      <c r="D106" s="468" t="s">
        <v>806</v>
      </c>
    </row>
    <row r="107" spans="1:4" s="693" customFormat="1" ht="33.6" customHeight="1">
      <c r="A107" s="692"/>
      <c r="B107" s="692" t="s">
        <v>808</v>
      </c>
      <c r="C107" s="468" t="s">
        <v>809</v>
      </c>
      <c r="D107" s="468" t="s">
        <v>810</v>
      </c>
    </row>
    <row r="108" spans="1:4" s="693" customFormat="1" ht="22.5" customHeight="1">
      <c r="A108" s="692"/>
      <c r="B108" s="692"/>
      <c r="C108" s="468" t="s">
        <v>811</v>
      </c>
      <c r="D108" s="468" t="s">
        <v>812</v>
      </c>
    </row>
    <row r="109" spans="1:4" s="693" customFormat="1" ht="21" customHeight="1">
      <c r="A109" s="692"/>
      <c r="B109" s="692"/>
      <c r="C109" s="468" t="s">
        <v>813</v>
      </c>
      <c r="D109" s="468" t="s">
        <v>812</v>
      </c>
    </row>
    <row r="110" spans="1:4" s="693" customFormat="1" ht="18.75" customHeight="1">
      <c r="A110" s="692"/>
      <c r="B110" s="692"/>
      <c r="C110" s="468" t="s">
        <v>814</v>
      </c>
      <c r="D110" s="468" t="s">
        <v>812</v>
      </c>
    </row>
    <row r="111" spans="1:4" s="693" customFormat="1" ht="16.5" customHeight="1">
      <c r="A111" s="692"/>
      <c r="B111" s="561"/>
      <c r="C111" s="562"/>
      <c r="D111" s="562"/>
    </row>
    <row r="112" spans="1:4" s="692" customFormat="1" ht="16.5" customHeight="1">
      <c r="B112" s="548" t="s">
        <v>815</v>
      </c>
      <c r="C112" s="694"/>
      <c r="D112" s="694"/>
    </row>
    <row r="113" spans="1:4" s="693" customFormat="1" ht="67.5" customHeight="1">
      <c r="A113" s="692"/>
      <c r="B113" s="692" t="s">
        <v>724</v>
      </c>
      <c r="C113" s="468" t="s">
        <v>729</v>
      </c>
      <c r="D113" s="468" t="s">
        <v>816</v>
      </c>
    </row>
    <row r="114" spans="1:4" s="693" customFormat="1" ht="53.25" customHeight="1">
      <c r="A114" s="692"/>
      <c r="B114" s="692" t="s">
        <v>817</v>
      </c>
      <c r="C114" s="468" t="s">
        <v>818</v>
      </c>
      <c r="D114" s="468" t="s">
        <v>819</v>
      </c>
    </row>
    <row r="115" spans="1:4" s="693" customFormat="1" ht="22.5" customHeight="1">
      <c r="A115" s="692"/>
      <c r="B115" s="692"/>
      <c r="C115" s="469" t="s">
        <v>820</v>
      </c>
      <c r="D115" s="469" t="s">
        <v>821</v>
      </c>
    </row>
    <row r="116" spans="1:4" s="693" customFormat="1" ht="20.25" customHeight="1">
      <c r="A116" s="692"/>
      <c r="B116" s="692"/>
      <c r="C116" s="468" t="s">
        <v>822</v>
      </c>
      <c r="D116" s="468" t="s">
        <v>821</v>
      </c>
    </row>
    <row r="117" spans="1:4" s="693" customFormat="1" ht="21" customHeight="1">
      <c r="A117" s="692"/>
      <c r="B117" s="692" t="s">
        <v>823</v>
      </c>
      <c r="C117" s="468" t="s">
        <v>824</v>
      </c>
      <c r="D117" s="468" t="s">
        <v>821</v>
      </c>
    </row>
    <row r="118" spans="1:4" s="693" customFormat="1" ht="50.25" customHeight="1">
      <c r="A118" s="692"/>
      <c r="B118" s="692" t="s">
        <v>738</v>
      </c>
      <c r="C118" s="468" t="s">
        <v>825</v>
      </c>
      <c r="D118" s="468" t="s">
        <v>826</v>
      </c>
    </row>
    <row r="119" spans="1:4" s="693" customFormat="1" ht="37.5" customHeight="1">
      <c r="A119" s="692"/>
      <c r="B119" s="692" t="s">
        <v>827</v>
      </c>
      <c r="C119" s="468" t="s">
        <v>828</v>
      </c>
      <c r="D119" s="468" t="s">
        <v>829</v>
      </c>
    </row>
    <row r="120" spans="1:4" s="693" customFormat="1" ht="31.5" customHeight="1">
      <c r="A120" s="692"/>
      <c r="B120" s="692" t="s">
        <v>830</v>
      </c>
      <c r="C120" s="471" t="s">
        <v>831</v>
      </c>
      <c r="D120" s="471" t="s">
        <v>826</v>
      </c>
    </row>
    <row r="121" spans="1:4" s="693" customFormat="1" ht="16.5" customHeight="1">
      <c r="A121" s="692"/>
      <c r="B121" s="561"/>
      <c r="C121" s="562"/>
      <c r="D121" s="562"/>
    </row>
    <row r="122" spans="1:4" s="692" customFormat="1" ht="16.5" customHeight="1">
      <c r="B122" s="548" t="s">
        <v>832</v>
      </c>
      <c r="C122" s="694"/>
      <c r="D122" s="694"/>
    </row>
    <row r="123" spans="1:4" s="693" customFormat="1" ht="54" customHeight="1">
      <c r="A123" s="692"/>
      <c r="B123" s="692" t="s">
        <v>724</v>
      </c>
      <c r="C123" s="468" t="s">
        <v>729</v>
      </c>
      <c r="D123" s="468" t="s">
        <v>833</v>
      </c>
    </row>
    <row r="124" spans="1:4" s="693" customFormat="1" ht="20.25" customHeight="1">
      <c r="A124" s="692"/>
      <c r="B124" s="692" t="s">
        <v>834</v>
      </c>
      <c r="C124" s="468" t="s">
        <v>835</v>
      </c>
      <c r="D124" s="468" t="s">
        <v>821</v>
      </c>
    </row>
    <row r="125" spans="1:4" s="693" customFormat="1" ht="36" customHeight="1">
      <c r="A125" s="692"/>
      <c r="B125" s="692" t="s">
        <v>836</v>
      </c>
      <c r="C125" s="468" t="s">
        <v>837</v>
      </c>
      <c r="D125" s="468" t="s">
        <v>838</v>
      </c>
    </row>
    <row r="126" spans="1:4" s="693" customFormat="1" ht="36" customHeight="1">
      <c r="A126" s="692"/>
      <c r="B126" s="692" t="s">
        <v>839</v>
      </c>
      <c r="C126" s="468" t="s">
        <v>840</v>
      </c>
      <c r="D126" s="468" t="s">
        <v>841</v>
      </c>
    </row>
    <row r="127" spans="1:4" s="693" customFormat="1" ht="22.5" customHeight="1">
      <c r="A127" s="692"/>
      <c r="B127" s="692" t="s">
        <v>842</v>
      </c>
      <c r="C127" s="471" t="s">
        <v>843</v>
      </c>
      <c r="D127" s="471" t="s">
        <v>637</v>
      </c>
    </row>
    <row r="128" spans="1:4" s="693" customFormat="1" ht="16.5" customHeight="1">
      <c r="A128" s="692"/>
      <c r="B128" s="561"/>
      <c r="C128" s="562"/>
      <c r="D128" s="562"/>
    </row>
    <row r="129" spans="1:4" s="692" customFormat="1" ht="16.5" customHeight="1">
      <c r="B129" s="548" t="s">
        <v>844</v>
      </c>
      <c r="C129" s="694"/>
      <c r="D129" s="694"/>
    </row>
    <row r="130" spans="1:4" s="693" customFormat="1" ht="35.1" customHeight="1">
      <c r="A130" s="692"/>
      <c r="B130" s="692" t="s">
        <v>724</v>
      </c>
      <c r="C130" s="468" t="s">
        <v>729</v>
      </c>
      <c r="D130" s="468" t="s">
        <v>845</v>
      </c>
    </row>
    <row r="131" spans="1:4" s="693" customFormat="1" ht="24" customHeight="1">
      <c r="A131" s="692"/>
      <c r="B131" s="692" t="s">
        <v>846</v>
      </c>
      <c r="C131" s="468" t="s">
        <v>847</v>
      </c>
      <c r="D131" s="468" t="s">
        <v>845</v>
      </c>
    </row>
    <row r="132" spans="1:4" s="693" customFormat="1" ht="84.75" customHeight="1">
      <c r="A132" s="692"/>
      <c r="B132" s="692"/>
      <c r="C132" s="469" t="s">
        <v>848</v>
      </c>
      <c r="D132" s="469" t="s">
        <v>849</v>
      </c>
    </row>
    <row r="133" spans="1:4" s="693" customFormat="1" ht="27.75" customHeight="1">
      <c r="A133" s="692"/>
      <c r="B133" s="692"/>
      <c r="C133" s="469" t="s">
        <v>850</v>
      </c>
      <c r="D133" s="469" t="s">
        <v>845</v>
      </c>
    </row>
    <row r="134" spans="1:4" s="693" customFormat="1" ht="82.5" customHeight="1">
      <c r="A134" s="692"/>
      <c r="B134" s="692"/>
      <c r="C134" s="469" t="s">
        <v>851</v>
      </c>
      <c r="D134" s="555" t="s">
        <v>852</v>
      </c>
    </row>
    <row r="135" spans="1:4" s="693" customFormat="1" ht="36" customHeight="1">
      <c r="A135" s="692"/>
      <c r="B135" s="692"/>
      <c r="C135" s="469" t="s">
        <v>853</v>
      </c>
      <c r="D135" s="469" t="s">
        <v>854</v>
      </c>
    </row>
    <row r="136" spans="1:4" s="693" customFormat="1" ht="36" customHeight="1">
      <c r="A136" s="692"/>
      <c r="B136" s="692"/>
      <c r="C136" s="469" t="s">
        <v>855</v>
      </c>
      <c r="D136" s="469" t="s">
        <v>845</v>
      </c>
    </row>
    <row r="137" spans="1:4" s="693" customFormat="1" ht="36" customHeight="1">
      <c r="A137" s="692"/>
      <c r="B137" s="692"/>
      <c r="C137" s="469" t="s">
        <v>856</v>
      </c>
      <c r="D137" s="469" t="s">
        <v>845</v>
      </c>
    </row>
    <row r="138" spans="1:4" s="693" customFormat="1" ht="36" customHeight="1">
      <c r="A138" s="692"/>
      <c r="B138" s="692"/>
      <c r="C138" s="469" t="s">
        <v>857</v>
      </c>
      <c r="D138" s="469" t="s">
        <v>845</v>
      </c>
    </row>
    <row r="139" spans="1:4" s="693" customFormat="1" ht="36" customHeight="1">
      <c r="A139" s="692"/>
      <c r="B139" s="692"/>
      <c r="C139" s="469" t="s">
        <v>858</v>
      </c>
      <c r="D139" s="469" t="s">
        <v>859</v>
      </c>
    </row>
    <row r="140" spans="1:4" s="693" customFormat="1" ht="36" customHeight="1">
      <c r="A140" s="692"/>
      <c r="B140" s="692"/>
      <c r="C140" s="471" t="s">
        <v>860</v>
      </c>
      <c r="D140" s="469" t="s">
        <v>859</v>
      </c>
    </row>
    <row r="141" spans="1:4" s="693" customFormat="1" ht="16.5" customHeight="1">
      <c r="A141" s="692"/>
      <c r="B141" s="561"/>
      <c r="C141" s="562"/>
      <c r="D141" s="562"/>
    </row>
    <row r="142" spans="1:4" s="692" customFormat="1" ht="16.5" customHeight="1">
      <c r="B142" s="548" t="s">
        <v>861</v>
      </c>
      <c r="C142" s="694"/>
      <c r="D142" s="694"/>
    </row>
    <row r="143" spans="1:4" s="693" customFormat="1" ht="44.1" customHeight="1">
      <c r="A143" s="692"/>
      <c r="B143" s="692" t="s">
        <v>724</v>
      </c>
      <c r="C143" s="468" t="s">
        <v>729</v>
      </c>
      <c r="D143" s="468" t="s">
        <v>862</v>
      </c>
    </row>
    <row r="144" spans="1:4" s="693" customFormat="1" ht="25.5" customHeight="1">
      <c r="A144" s="692"/>
      <c r="B144" s="692" t="s">
        <v>863</v>
      </c>
      <c r="C144" s="468" t="s">
        <v>864</v>
      </c>
      <c r="D144" s="468" t="s">
        <v>700</v>
      </c>
    </row>
    <row r="145" spans="1:5" s="693" customFormat="1" ht="22.5" customHeight="1">
      <c r="A145" s="692"/>
      <c r="B145" s="692"/>
      <c r="C145" s="468" t="s">
        <v>865</v>
      </c>
      <c r="D145" s="468" t="s">
        <v>866</v>
      </c>
    </row>
    <row r="146" spans="1:5" s="693" customFormat="1" ht="21.75" customHeight="1">
      <c r="A146" s="692"/>
      <c r="B146" s="692" t="s">
        <v>867</v>
      </c>
      <c r="C146" s="468" t="s">
        <v>868</v>
      </c>
      <c r="D146" s="468" t="s">
        <v>869</v>
      </c>
    </row>
    <row r="147" spans="1:5" s="693" customFormat="1" ht="65.25" customHeight="1">
      <c r="A147" s="692"/>
      <c r="B147" s="692"/>
      <c r="C147" s="469" t="s">
        <v>870</v>
      </c>
      <c r="D147" s="469" t="s">
        <v>871</v>
      </c>
    </row>
    <row r="148" spans="1:5" s="693" customFormat="1" ht="18.75" customHeight="1">
      <c r="A148" s="692"/>
      <c r="B148" s="692"/>
      <c r="C148" s="468" t="s">
        <v>872</v>
      </c>
      <c r="D148" s="468" t="s">
        <v>869</v>
      </c>
    </row>
    <row r="149" spans="1:5" s="693" customFormat="1" ht="66" customHeight="1">
      <c r="A149" s="692"/>
      <c r="B149" s="692" t="s">
        <v>873</v>
      </c>
      <c r="C149" s="468" t="s">
        <v>874</v>
      </c>
      <c r="D149" s="468" t="s">
        <v>875</v>
      </c>
    </row>
    <row r="150" spans="1:5" s="693" customFormat="1" ht="21" customHeight="1">
      <c r="A150" s="692"/>
      <c r="B150" s="692" t="s">
        <v>738</v>
      </c>
      <c r="C150" s="468" t="s">
        <v>876</v>
      </c>
      <c r="D150" s="468" t="s">
        <v>877</v>
      </c>
    </row>
    <row r="151" spans="1:5" s="693" customFormat="1" ht="39" customHeight="1">
      <c r="A151" s="692"/>
      <c r="B151" s="692" t="s">
        <v>878</v>
      </c>
      <c r="C151" s="468" t="s">
        <v>879</v>
      </c>
      <c r="D151" s="468" t="s">
        <v>880</v>
      </c>
      <c r="E151" s="426"/>
    </row>
    <row r="152" spans="1:5" s="693" customFormat="1" ht="144.75" customHeight="1">
      <c r="A152" s="692"/>
      <c r="B152" s="692"/>
      <c r="C152" s="469" t="s">
        <v>881</v>
      </c>
      <c r="D152" s="469" t="s">
        <v>882</v>
      </c>
    </row>
    <row r="153" spans="1:5" s="693" customFormat="1" ht="113.25" customHeight="1">
      <c r="A153" s="692"/>
      <c r="B153" s="692"/>
      <c r="C153" s="468" t="s">
        <v>883</v>
      </c>
      <c r="D153" s="468" t="s">
        <v>884</v>
      </c>
    </row>
    <row r="154" spans="1:5" s="693" customFormat="1" ht="37.5" customHeight="1">
      <c r="A154" s="692"/>
      <c r="B154" s="692" t="s">
        <v>885</v>
      </c>
      <c r="C154" s="468" t="s">
        <v>886</v>
      </c>
      <c r="D154" s="468" t="s">
        <v>887</v>
      </c>
    </row>
    <row r="155" spans="1:5" s="693" customFormat="1" ht="33" customHeight="1">
      <c r="A155" s="692"/>
      <c r="B155" s="692"/>
      <c r="C155" s="471" t="s">
        <v>888</v>
      </c>
      <c r="D155" s="652" t="s">
        <v>889</v>
      </c>
    </row>
    <row r="156" spans="1:5" s="693" customFormat="1" ht="16.5" customHeight="1">
      <c r="A156" s="692"/>
      <c r="B156" s="561"/>
      <c r="C156" s="562"/>
      <c r="D156" s="562"/>
    </row>
    <row r="157" spans="1:5" s="692" customFormat="1" ht="16.5" customHeight="1">
      <c r="B157" s="548" t="s">
        <v>890</v>
      </c>
      <c r="C157" s="694"/>
      <c r="D157" s="694"/>
    </row>
    <row r="158" spans="1:5" s="693" customFormat="1" ht="39" customHeight="1">
      <c r="A158" s="692"/>
      <c r="B158" s="692" t="s">
        <v>724</v>
      </c>
      <c r="C158" s="468" t="s">
        <v>729</v>
      </c>
      <c r="D158" s="468" t="s">
        <v>891</v>
      </c>
    </row>
    <row r="159" spans="1:5" s="693" customFormat="1" ht="18.75" customHeight="1">
      <c r="A159" s="692"/>
      <c r="B159" s="692" t="s">
        <v>892</v>
      </c>
      <c r="C159" s="468" t="s">
        <v>893</v>
      </c>
      <c r="D159" s="468" t="s">
        <v>749</v>
      </c>
    </row>
    <row r="160" spans="1:5" s="693" customFormat="1" ht="21" customHeight="1">
      <c r="A160" s="692"/>
      <c r="B160" s="692"/>
      <c r="C160" s="468" t="s">
        <v>894</v>
      </c>
      <c r="D160" s="468" t="s">
        <v>749</v>
      </c>
    </row>
    <row r="161" spans="1:4" s="693" customFormat="1" ht="21" customHeight="1">
      <c r="A161" s="692"/>
      <c r="B161" s="692"/>
      <c r="C161" s="468" t="s">
        <v>895</v>
      </c>
      <c r="D161" s="468" t="s">
        <v>896</v>
      </c>
    </row>
    <row r="162" spans="1:4" s="693" customFormat="1" ht="53.25" customHeight="1">
      <c r="A162" s="692"/>
      <c r="B162" s="692" t="s">
        <v>897</v>
      </c>
      <c r="C162" s="468" t="s">
        <v>898</v>
      </c>
      <c r="D162" s="468" t="s">
        <v>899</v>
      </c>
    </row>
    <row r="163" spans="1:4" s="693" customFormat="1" ht="39.75" customHeight="1">
      <c r="A163" s="692"/>
      <c r="B163" s="692"/>
      <c r="C163" s="469" t="s">
        <v>900</v>
      </c>
      <c r="D163" s="469" t="s">
        <v>826</v>
      </c>
    </row>
    <row r="164" spans="1:4" s="693" customFormat="1" ht="24.75" customHeight="1">
      <c r="A164" s="692"/>
      <c r="B164" s="692"/>
      <c r="C164" s="468" t="s">
        <v>901</v>
      </c>
      <c r="D164" s="468" t="s">
        <v>826</v>
      </c>
    </row>
    <row r="165" spans="1:4" s="693" customFormat="1" ht="26.25" customHeight="1">
      <c r="A165" s="692"/>
      <c r="B165" s="692" t="s">
        <v>902</v>
      </c>
      <c r="C165" s="468" t="s">
        <v>903</v>
      </c>
      <c r="D165" s="696" t="s">
        <v>749</v>
      </c>
    </row>
    <row r="166" spans="1:4" s="693" customFormat="1" ht="40.5" customHeight="1">
      <c r="A166" s="692"/>
      <c r="B166" s="692"/>
      <c r="C166" s="697" t="s">
        <v>904</v>
      </c>
      <c r="D166" s="697" t="s">
        <v>749</v>
      </c>
    </row>
    <row r="167" spans="1:4" s="693" customFormat="1" ht="16.5" customHeight="1">
      <c r="A167" s="692"/>
      <c r="B167" s="561"/>
      <c r="C167" s="562"/>
      <c r="D167" s="562"/>
    </row>
    <row r="168" spans="1:4" s="692" customFormat="1" ht="16.5" customHeight="1">
      <c r="B168" s="548" t="s">
        <v>905</v>
      </c>
      <c r="C168" s="694"/>
      <c r="D168" s="694"/>
    </row>
    <row r="169" spans="1:4" s="693" customFormat="1" ht="32.450000000000003" customHeight="1">
      <c r="A169" s="692"/>
      <c r="B169" s="692" t="s">
        <v>724</v>
      </c>
      <c r="C169" s="471" t="s">
        <v>729</v>
      </c>
      <c r="D169" s="471" t="s">
        <v>906</v>
      </c>
    </row>
    <row r="170" spans="1:4" s="693" customFormat="1" ht="16.5" customHeight="1">
      <c r="A170" s="692"/>
      <c r="B170" s="561"/>
      <c r="C170" s="562"/>
      <c r="D170" s="562"/>
    </row>
    <row r="171" spans="1:4" s="692" customFormat="1" ht="16.5" customHeight="1">
      <c r="B171" s="548" t="s">
        <v>907</v>
      </c>
      <c r="C171" s="694"/>
      <c r="D171" s="694"/>
    </row>
    <row r="172" spans="1:4" s="693" customFormat="1" ht="50.45" customHeight="1">
      <c r="A172" s="692"/>
      <c r="B172" s="692" t="s">
        <v>724</v>
      </c>
      <c r="C172" s="468" t="s">
        <v>729</v>
      </c>
      <c r="D172" s="698" t="s">
        <v>908</v>
      </c>
    </row>
    <row r="173" spans="1:4" s="693" customFormat="1" ht="72.75" customHeight="1">
      <c r="A173" s="692"/>
      <c r="B173" s="692" t="s">
        <v>909</v>
      </c>
      <c r="C173" s="468" t="s">
        <v>910</v>
      </c>
      <c r="D173" s="468" t="s">
        <v>911</v>
      </c>
    </row>
    <row r="174" spans="1:4" s="693" customFormat="1" ht="39.75" customHeight="1">
      <c r="A174" s="692"/>
      <c r="B174" s="692"/>
      <c r="C174" s="469" t="s">
        <v>912</v>
      </c>
      <c r="D174" s="469" t="s">
        <v>913</v>
      </c>
    </row>
    <row r="175" spans="1:4" s="693" customFormat="1" ht="21" customHeight="1">
      <c r="A175" s="692"/>
      <c r="B175" s="692"/>
      <c r="C175" s="469" t="s">
        <v>914</v>
      </c>
      <c r="D175" s="469" t="s">
        <v>896</v>
      </c>
    </row>
    <row r="176" spans="1:4" s="693" customFormat="1" ht="20.25" customHeight="1">
      <c r="A176" s="692"/>
      <c r="B176" s="692"/>
      <c r="C176" s="469" t="s">
        <v>915</v>
      </c>
      <c r="D176" s="469" t="s">
        <v>896</v>
      </c>
    </row>
    <row r="177" spans="1:4" s="693" customFormat="1" ht="21" customHeight="1">
      <c r="A177" s="692"/>
      <c r="B177" s="692"/>
      <c r="C177" s="469" t="s">
        <v>916</v>
      </c>
      <c r="D177" s="469" t="s">
        <v>896</v>
      </c>
    </row>
    <row r="178" spans="1:4" s="693" customFormat="1" ht="25.5" customHeight="1">
      <c r="A178" s="692"/>
      <c r="B178" s="692" t="s">
        <v>738</v>
      </c>
      <c r="C178" s="471" t="s">
        <v>917</v>
      </c>
      <c r="D178" s="469" t="s">
        <v>896</v>
      </c>
    </row>
    <row r="179" spans="1:4" s="693" customFormat="1" ht="21" customHeight="1">
      <c r="A179" s="692"/>
      <c r="B179" s="692"/>
      <c r="C179" s="471"/>
      <c r="D179" s="471"/>
    </row>
    <row r="180" spans="1:4" s="692" customFormat="1" ht="16.5" customHeight="1">
      <c r="B180" s="548" t="s">
        <v>918</v>
      </c>
      <c r="C180" s="694"/>
      <c r="D180" s="694"/>
    </row>
    <row r="181" spans="1:4" s="693" customFormat="1" ht="33" customHeight="1">
      <c r="A181" s="692"/>
      <c r="B181" s="692" t="s">
        <v>724</v>
      </c>
      <c r="C181" s="471" t="s">
        <v>729</v>
      </c>
      <c r="D181" s="471" t="s">
        <v>919</v>
      </c>
    </row>
    <row r="182" spans="1:4" s="693" customFormat="1" ht="16.5" customHeight="1">
      <c r="A182" s="692"/>
      <c r="B182" s="561"/>
      <c r="C182" s="562"/>
      <c r="D182" s="562"/>
    </row>
    <row r="183" spans="1:4" s="692" customFormat="1" ht="16.5" customHeight="1">
      <c r="B183" s="548" t="s">
        <v>214</v>
      </c>
      <c r="C183" s="694"/>
      <c r="D183" s="694"/>
    </row>
    <row r="184" spans="1:4" s="693" customFormat="1" ht="39" customHeight="1">
      <c r="A184" s="692"/>
      <c r="B184" s="692" t="s">
        <v>724</v>
      </c>
      <c r="C184" s="468" t="s">
        <v>729</v>
      </c>
      <c r="D184" s="468" t="s">
        <v>920</v>
      </c>
    </row>
    <row r="185" spans="1:4" s="693" customFormat="1" ht="22.5" customHeight="1">
      <c r="A185" s="692"/>
      <c r="B185" s="692" t="s">
        <v>921</v>
      </c>
      <c r="C185" s="468" t="s">
        <v>922</v>
      </c>
      <c r="D185" s="468" t="s">
        <v>923</v>
      </c>
    </row>
    <row r="186" spans="1:4" s="693" customFormat="1" ht="21.75" customHeight="1">
      <c r="A186" s="692"/>
      <c r="B186" s="692"/>
      <c r="C186" s="469" t="s">
        <v>924</v>
      </c>
      <c r="D186" s="469" t="s">
        <v>925</v>
      </c>
    </row>
    <row r="187" spans="1:4" s="693" customFormat="1" ht="23.25" customHeight="1">
      <c r="A187" s="692"/>
      <c r="B187" s="692"/>
      <c r="C187" s="469" t="s">
        <v>926</v>
      </c>
      <c r="D187" s="469" t="s">
        <v>927</v>
      </c>
    </row>
    <row r="188" spans="1:4" s="693" customFormat="1" ht="20.25" customHeight="1">
      <c r="A188" s="692"/>
      <c r="B188" s="692"/>
      <c r="C188" s="469" t="s">
        <v>928</v>
      </c>
      <c r="D188" s="469" t="s">
        <v>927</v>
      </c>
    </row>
    <row r="189" spans="1:4" s="693" customFormat="1" ht="41.45" customHeight="1">
      <c r="A189" s="692"/>
      <c r="B189" s="699"/>
      <c r="C189" s="468" t="s">
        <v>929</v>
      </c>
      <c r="D189" s="468" t="s">
        <v>930</v>
      </c>
    </row>
    <row r="190" spans="1:4" s="693" customFormat="1" ht="12.75" customHeight="1">
      <c r="C190" s="700"/>
      <c r="D190" s="700"/>
    </row>
    <row r="191" spans="1:4" s="693" customFormat="1" ht="12.75" customHeight="1">
      <c r="C191" s="700"/>
      <c r="D191" s="700"/>
    </row>
    <row r="192" spans="1:4" s="693" customFormat="1" ht="12.75" customHeight="1">
      <c r="C192" s="700"/>
      <c r="D192" s="700"/>
    </row>
    <row r="193" spans="1:4" s="693" customFormat="1" ht="14.25">
      <c r="A193" s="701"/>
      <c r="B193" s="701"/>
      <c r="C193" s="702"/>
      <c r="D193" s="702"/>
    </row>
    <row r="194" spans="1:4" s="693" customFormat="1" ht="12.75" customHeight="1">
      <c r="C194" s="700"/>
      <c r="D194" s="700"/>
    </row>
    <row r="195" spans="1:4" s="693" customFormat="1" ht="12.75" customHeight="1">
      <c r="C195" s="700"/>
      <c r="D195" s="700"/>
    </row>
    <row r="196" spans="1:4" s="693" customFormat="1" ht="12.75" customHeight="1">
      <c r="C196" s="700"/>
      <c r="D196" s="700"/>
    </row>
    <row r="197" spans="1:4" s="693" customFormat="1" ht="12.75" customHeight="1">
      <c r="C197" s="700"/>
      <c r="D197" s="700"/>
    </row>
    <row r="198" spans="1:4" s="693" customFormat="1" ht="15">
      <c r="A198" s="701"/>
      <c r="B198" s="429"/>
      <c r="C198" s="702"/>
      <c r="D198" s="702"/>
    </row>
    <row r="199" spans="1:4" s="693" customFormat="1" ht="12.75" customHeight="1">
      <c r="C199" s="700"/>
      <c r="D199" s="700"/>
    </row>
    <row r="200" spans="1:4" s="693" customFormat="1" ht="14.25">
      <c r="A200" s="701"/>
      <c r="C200" s="702"/>
      <c r="D200" s="702"/>
    </row>
    <row r="201" spans="1:4" s="693" customFormat="1" ht="12.75" customHeight="1">
      <c r="C201" s="700"/>
      <c r="D201" s="700"/>
    </row>
    <row r="202" spans="1:4" s="693" customFormat="1" ht="12.75" customHeight="1">
      <c r="C202" s="700"/>
      <c r="D202" s="700"/>
    </row>
    <row r="203" spans="1:4" s="693" customFormat="1" ht="14.25">
      <c r="A203" s="701"/>
      <c r="C203" s="702"/>
      <c r="D203" s="702"/>
    </row>
    <row r="207" spans="1:4" ht="15">
      <c r="A207" s="428"/>
      <c r="B207" s="429"/>
      <c r="C207" s="427"/>
      <c r="D207" s="427"/>
    </row>
    <row r="209" spans="1:4" ht="26.25" customHeight="1">
      <c r="A209" s="428"/>
      <c r="B209" s="428"/>
      <c r="C209" s="427"/>
      <c r="D209" s="427"/>
    </row>
    <row r="210" spans="1:4" ht="26.25" customHeight="1">
      <c r="A210" s="428"/>
      <c r="B210" s="428"/>
      <c r="C210" s="427"/>
      <c r="D210" s="427"/>
    </row>
    <row r="211" spans="1:4" ht="26.25" customHeight="1">
      <c r="A211" s="428"/>
      <c r="B211" s="428"/>
      <c r="C211" s="427"/>
      <c r="D211" s="427"/>
    </row>
    <row r="212" spans="1:4" ht="15">
      <c r="A212" s="428"/>
      <c r="B212" s="429"/>
      <c r="C212" s="427"/>
      <c r="D212" s="427"/>
    </row>
    <row r="214" spans="1:4">
      <c r="A214" s="428"/>
      <c r="B214" s="428"/>
      <c r="C214" s="427"/>
      <c r="D214" s="427"/>
    </row>
  </sheetData>
  <sheetProtection algorithmName="SHA-512" hashValue="ksffq052xSKzwMXU+lFfdb8QzyuozOYLd3A1GCB9VrQZ0MKpi3IWkrt0xOdgWj7lj+7nj3YM2wBAJp0a2h78uA==" saltValue="hu/76URSIyL5LHrvHovvTg==" spinCount="100000" sheet="1" objects="1" scenarios="1" sort="0" autoFilter="0"/>
  <mergeCells count="8">
    <mergeCell ref="B43:B44"/>
    <mergeCell ref="C43:C44"/>
    <mergeCell ref="B8:C8"/>
    <mergeCell ref="B10:D11"/>
    <mergeCell ref="B17:B18"/>
    <mergeCell ref="C17:C18"/>
    <mergeCell ref="B38:B39"/>
    <mergeCell ref="C38:C39"/>
  </mergeCells>
  <hyperlinks>
    <hyperlink ref="D18" r:id="rId1" xr:uid="{4C354ED0-AC06-46AD-8927-6E80A8306C3A}"/>
    <hyperlink ref="D39" r:id="rId2" display="https://www.iluka.com/about-iluka/governance" xr:uid="{ABA1CD03-9058-4E7E-ABCA-F6A659FC4357}"/>
    <hyperlink ref="D44" r:id="rId3" xr:uid="{9C3F49D9-08F4-4EA4-87D7-C4292B9A0C67}"/>
    <hyperlink ref="D42" r:id="rId4" xr:uid="{6CB2B325-AB28-42AA-A25C-9D2E6861C43F}"/>
    <hyperlink ref="D3" location="Contents!A1" display="CONTENTS TAB" xr:uid="{F4CEB76B-9E46-406D-A0D3-C5E9D7F73F26}"/>
  </hyperlinks>
  <pageMargins left="0.7" right="0.7" top="0.75" bottom="0.75" header="0.3" footer="0.3"/>
  <pageSetup paperSize="8" scale="50" fitToHeight="0" orientation="portrait"/>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318F-6FC0-476E-83B7-E8FC8EF7125C}">
  <sheetPr>
    <pageSetUpPr fitToPage="1"/>
  </sheetPr>
  <dimension ref="A1:Y79"/>
  <sheetViews>
    <sheetView zoomScale="70" zoomScaleNormal="70" workbookViewId="0">
      <selection activeCell="I33" sqref="I33"/>
    </sheetView>
  </sheetViews>
  <sheetFormatPr defaultColWidth="9.140625" defaultRowHeight="15"/>
  <cols>
    <col min="1" max="1" width="3.7109375" style="478" customWidth="1"/>
    <col min="2" max="2" width="109.140625" style="478" customWidth="1"/>
    <col min="3" max="3" width="19.5703125" style="478" customWidth="1"/>
    <col min="4" max="4" width="13.42578125" style="478" customWidth="1"/>
    <col min="5" max="8" width="13.42578125" style="479" customWidth="1"/>
    <col min="9" max="11" width="13.140625" style="478" customWidth="1"/>
    <col min="12" max="16384" width="9.140625" style="478"/>
  </cols>
  <sheetData>
    <row r="1" spans="1:21">
      <c r="A1" s="478" t="s">
        <v>931</v>
      </c>
    </row>
    <row r="2" spans="1:21">
      <c r="G2" s="478"/>
      <c r="H2" s="478"/>
      <c r="I2" s="480" t="s">
        <v>0</v>
      </c>
    </row>
    <row r="3" spans="1:21">
      <c r="G3" s="478"/>
      <c r="H3" s="478"/>
      <c r="I3" s="120" t="s">
        <v>3</v>
      </c>
    </row>
    <row r="4" spans="1:21">
      <c r="G4" s="478"/>
      <c r="H4" s="478"/>
      <c r="I4" s="479"/>
    </row>
    <row r="5" spans="1:21">
      <c r="I5" s="481"/>
    </row>
    <row r="7" spans="1:21">
      <c r="C7" s="481"/>
    </row>
    <row r="8" spans="1:21" ht="21" customHeight="1">
      <c r="B8" s="757" t="s">
        <v>29</v>
      </c>
      <c r="C8" s="757"/>
      <c r="D8" s="757"/>
      <c r="E8" s="653"/>
      <c r="F8" s="653"/>
      <c r="G8" s="654"/>
      <c r="H8" s="653"/>
      <c r="J8" s="758"/>
      <c r="K8" s="758"/>
      <c r="L8" s="758"/>
      <c r="M8" s="758"/>
      <c r="N8" s="758"/>
      <c r="O8" s="758"/>
      <c r="P8" s="758"/>
      <c r="Q8" s="758"/>
      <c r="R8" s="758"/>
    </row>
    <row r="9" spans="1:21" ht="15.75" customHeight="1">
      <c r="B9" s="653"/>
      <c r="C9" s="653"/>
      <c r="D9" s="653"/>
      <c r="E9" s="655"/>
      <c r="F9" s="653"/>
      <c r="G9" s="653"/>
      <c r="H9" s="653"/>
    </row>
    <row r="11" spans="1:21" ht="15.75">
      <c r="B11" s="484" t="s">
        <v>932</v>
      </c>
      <c r="C11" s="484">
        <v>2024</v>
      </c>
      <c r="D11" s="484">
        <v>2023</v>
      </c>
      <c r="E11" s="485">
        <v>2022</v>
      </c>
      <c r="F11" s="485">
        <v>2021</v>
      </c>
      <c r="G11" s="485">
        <v>2020</v>
      </c>
      <c r="H11" s="486"/>
      <c r="I11" s="487">
        <v>2018</v>
      </c>
      <c r="J11" s="615"/>
      <c r="K11" s="615"/>
      <c r="L11" s="483"/>
      <c r="M11" s="479"/>
      <c r="N11" s="488"/>
      <c r="U11" s="483"/>
    </row>
    <row r="12" spans="1:21">
      <c r="B12" s="656" t="s">
        <v>933</v>
      </c>
      <c r="C12" s="657" t="s">
        <v>934</v>
      </c>
      <c r="D12" s="657" t="s">
        <v>935</v>
      </c>
      <c r="E12" s="658">
        <v>5.89</v>
      </c>
      <c r="F12" s="658">
        <v>4.92</v>
      </c>
      <c r="G12" s="658">
        <v>5.49</v>
      </c>
      <c r="H12" s="518"/>
      <c r="I12" s="491"/>
      <c r="L12" s="483"/>
    </row>
    <row r="13" spans="1:21" ht="17.25">
      <c r="B13" s="659" t="s">
        <v>936</v>
      </c>
      <c r="C13" s="660">
        <v>11.1</v>
      </c>
      <c r="D13" s="661">
        <v>10.17</v>
      </c>
      <c r="E13" s="520">
        <v>9.9600000000000009</v>
      </c>
      <c r="F13" s="520">
        <v>7.65</v>
      </c>
      <c r="G13" s="520">
        <v>10.37</v>
      </c>
      <c r="H13" s="518"/>
      <c r="I13" s="491"/>
      <c r="J13" s="481"/>
      <c r="K13" s="481"/>
    </row>
    <row r="14" spans="1:21">
      <c r="B14" s="488" t="s">
        <v>937</v>
      </c>
      <c r="C14" s="488"/>
      <c r="D14" s="516"/>
      <c r="E14" s="516"/>
      <c r="F14" s="516"/>
      <c r="G14" s="516"/>
      <c r="H14" s="516"/>
      <c r="I14" s="491"/>
      <c r="J14" s="481"/>
      <c r="K14" s="481"/>
    </row>
    <row r="15" spans="1:21">
      <c r="B15" s="488" t="s">
        <v>938</v>
      </c>
      <c r="C15" s="488"/>
      <c r="D15" s="516"/>
      <c r="E15" s="516"/>
      <c r="F15" s="516"/>
      <c r="G15" s="516"/>
      <c r="H15" s="516"/>
      <c r="I15" s="491"/>
      <c r="L15" s="483"/>
    </row>
    <row r="16" spans="1:21">
      <c r="B16" s="488"/>
      <c r="C16" s="488"/>
      <c r="D16" s="516"/>
      <c r="E16" s="516"/>
      <c r="F16" s="516"/>
      <c r="G16" s="516"/>
      <c r="H16" s="516"/>
      <c r="I16" s="491"/>
      <c r="L16" s="483"/>
    </row>
    <row r="17" spans="2:14">
      <c r="B17" s="488"/>
      <c r="C17" s="488"/>
      <c r="D17" s="516"/>
      <c r="E17" s="516"/>
      <c r="F17" s="516"/>
      <c r="G17" s="516"/>
      <c r="H17" s="516"/>
      <c r="I17" s="491"/>
    </row>
    <row r="18" spans="2:14" ht="18">
      <c r="B18" s="484" t="s">
        <v>939</v>
      </c>
      <c r="C18" s="485" t="s">
        <v>542</v>
      </c>
      <c r="D18" s="485" t="s">
        <v>450</v>
      </c>
      <c r="E18" s="485" t="s">
        <v>490</v>
      </c>
      <c r="F18" s="485" t="s">
        <v>491</v>
      </c>
      <c r="G18" s="485" t="s">
        <v>577</v>
      </c>
      <c r="H18" s="485" t="s">
        <v>454</v>
      </c>
      <c r="I18" s="485" t="s">
        <v>325</v>
      </c>
      <c r="J18" s="485" t="s">
        <v>272</v>
      </c>
      <c r="K18" s="486"/>
      <c r="L18" s="483"/>
    </row>
    <row r="19" spans="2:14">
      <c r="B19" s="633" t="s">
        <v>940</v>
      </c>
      <c r="C19" s="638">
        <v>0.63</v>
      </c>
      <c r="D19" s="638">
        <v>0.48</v>
      </c>
      <c r="E19" s="649">
        <v>5.5E-2</v>
      </c>
      <c r="F19" s="638">
        <v>1.2</v>
      </c>
      <c r="G19" s="638">
        <v>3</v>
      </c>
      <c r="H19" s="649">
        <v>0.05</v>
      </c>
      <c r="I19" s="639">
        <v>0.11</v>
      </c>
      <c r="J19" s="639">
        <f>SUM(C19:I19)</f>
        <v>5.5250000000000004</v>
      </c>
      <c r="K19" s="638"/>
    </row>
    <row r="20" spans="2:14" ht="17.25">
      <c r="B20" s="616" t="s">
        <v>941</v>
      </c>
      <c r="C20" s="641">
        <v>0.02</v>
      </c>
      <c r="D20" s="662" t="s">
        <v>942</v>
      </c>
      <c r="E20" s="662" t="s">
        <v>942</v>
      </c>
      <c r="F20" s="662" t="s">
        <v>942</v>
      </c>
      <c r="G20" s="662" t="s">
        <v>942</v>
      </c>
      <c r="H20" s="662" t="s">
        <v>942</v>
      </c>
      <c r="I20" s="662" t="s">
        <v>942</v>
      </c>
      <c r="J20" s="641">
        <f>C20</f>
        <v>0.02</v>
      </c>
      <c r="K20" s="638"/>
    </row>
    <row r="21" spans="2:14">
      <c r="B21" s="632" t="s">
        <v>932</v>
      </c>
      <c r="C21" s="650">
        <f>C19+C20</f>
        <v>0.65</v>
      </c>
      <c r="D21" s="650">
        <f t="shared" ref="D21:I21" si="0">D19</f>
        <v>0.48</v>
      </c>
      <c r="E21" s="651">
        <f t="shared" si="0"/>
        <v>5.5E-2</v>
      </c>
      <c r="F21" s="650">
        <f t="shared" si="0"/>
        <v>1.2</v>
      </c>
      <c r="G21" s="650">
        <f t="shared" si="0"/>
        <v>3</v>
      </c>
      <c r="H21" s="650">
        <f t="shared" si="0"/>
        <v>0.05</v>
      </c>
      <c r="I21" s="650">
        <f t="shared" si="0"/>
        <v>0.11</v>
      </c>
      <c r="J21" s="650">
        <f>SUM(C21:I21)</f>
        <v>5.5449999999999999</v>
      </c>
      <c r="K21" s="648"/>
    </row>
    <row r="22" spans="2:14" s="663" customFormat="1">
      <c r="B22" s="618" t="s">
        <v>943</v>
      </c>
      <c r="C22" s="481"/>
      <c r="D22" s="481"/>
      <c r="E22" s="515"/>
      <c r="F22" s="515"/>
      <c r="G22" s="515"/>
      <c r="H22" s="515"/>
      <c r="I22" s="481"/>
      <c r="L22" s="617"/>
    </row>
    <row r="23" spans="2:14" s="663" customFormat="1">
      <c r="B23" s="618" t="s">
        <v>944</v>
      </c>
      <c r="C23" s="481"/>
      <c r="D23" s="481"/>
      <c r="E23" s="515"/>
      <c r="F23" s="515"/>
      <c r="G23" s="515"/>
      <c r="H23" s="515"/>
      <c r="I23" s="481"/>
    </row>
    <row r="24" spans="2:14" s="663" customFormat="1">
      <c r="B24" s="618"/>
      <c r="C24" s="481"/>
      <c r="D24" s="481"/>
      <c r="E24" s="515"/>
      <c r="F24" s="515"/>
      <c r="G24" s="515"/>
      <c r="H24" s="515"/>
      <c r="I24" s="635"/>
    </row>
    <row r="25" spans="2:14" s="663" customFormat="1">
      <c r="B25" s="619"/>
      <c r="C25" s="481"/>
      <c r="D25" s="481"/>
      <c r="E25" s="515"/>
      <c r="F25" s="515"/>
      <c r="G25" s="515"/>
      <c r="H25" s="515"/>
      <c r="I25" s="481"/>
    </row>
    <row r="26" spans="2:14" ht="15.75">
      <c r="B26" s="484" t="s">
        <v>945</v>
      </c>
      <c r="C26" s="484">
        <v>2024</v>
      </c>
      <c r="D26" s="484">
        <v>2023</v>
      </c>
      <c r="E26" s="485">
        <v>2022</v>
      </c>
      <c r="F26" s="485">
        <v>2021</v>
      </c>
      <c r="G26" s="485">
        <v>2020</v>
      </c>
      <c r="H26" s="486"/>
      <c r="I26" s="487"/>
      <c r="J26" s="620"/>
      <c r="K26" s="620"/>
      <c r="L26" s="479"/>
      <c r="M26" s="479"/>
      <c r="N26" s="479"/>
    </row>
    <row r="27" spans="2:14" s="663" customFormat="1">
      <c r="B27" s="479" t="s">
        <v>946</v>
      </c>
      <c r="C27" s="664">
        <v>0.52900000000000003</v>
      </c>
      <c r="D27" s="664">
        <v>0.55400000000000005</v>
      </c>
      <c r="E27" s="664">
        <v>0.56699999999999995</v>
      </c>
      <c r="F27" s="665">
        <v>0.52900000000000003</v>
      </c>
      <c r="G27" s="665">
        <v>0.51800000000000002</v>
      </c>
      <c r="H27" s="665"/>
      <c r="I27" s="479"/>
      <c r="J27" s="479"/>
      <c r="K27" s="479"/>
      <c r="L27" s="479"/>
      <c r="M27" s="479"/>
      <c r="N27" s="479"/>
    </row>
    <row r="28" spans="2:14" s="663" customFormat="1">
      <c r="B28" s="666" t="s">
        <v>947</v>
      </c>
      <c r="C28" s="667">
        <v>0.121</v>
      </c>
      <c r="D28" s="667">
        <v>0.13</v>
      </c>
      <c r="E28" s="667">
        <v>0.14199999999999999</v>
      </c>
      <c r="F28" s="668">
        <v>0.152</v>
      </c>
      <c r="G28" s="668">
        <v>0.107</v>
      </c>
      <c r="H28" s="665"/>
      <c r="I28" s="479"/>
      <c r="J28" s="479"/>
      <c r="K28" s="479"/>
      <c r="L28" s="479"/>
      <c r="M28" s="479"/>
      <c r="N28" s="479"/>
    </row>
    <row r="29" spans="2:14" s="663" customFormat="1">
      <c r="B29" s="669" t="s">
        <v>948</v>
      </c>
      <c r="C29" s="670">
        <v>2.0000000000000001E-4</v>
      </c>
      <c r="D29" s="670">
        <v>1E-4</v>
      </c>
      <c r="E29" s="670">
        <v>1E-4</v>
      </c>
      <c r="F29" s="671">
        <v>2.0000000000000001E-4</v>
      </c>
      <c r="G29" s="668">
        <v>2E-3</v>
      </c>
      <c r="H29" s="672"/>
    </row>
    <row r="30" spans="2:14">
      <c r="B30" s="656" t="s">
        <v>949</v>
      </c>
      <c r="C30" s="673">
        <v>0.34399999999999997</v>
      </c>
      <c r="D30" s="673">
        <v>0.309</v>
      </c>
      <c r="E30" s="673">
        <v>0.28499999999999998</v>
      </c>
      <c r="F30" s="674">
        <v>0.313</v>
      </c>
      <c r="G30" s="665">
        <v>0.36699999999999999</v>
      </c>
      <c r="H30" s="665"/>
    </row>
    <row r="31" spans="2:14">
      <c r="B31" s="586" t="s">
        <v>950</v>
      </c>
      <c r="C31" s="670">
        <v>2.9999999999999997E-4</v>
      </c>
      <c r="D31" s="675">
        <v>1E-3</v>
      </c>
      <c r="E31" s="675">
        <v>1E-3</v>
      </c>
      <c r="F31" s="676">
        <v>1E-3</v>
      </c>
      <c r="G31" s="677">
        <v>3.0000000000000001E-5</v>
      </c>
      <c r="H31" s="672"/>
    </row>
    <row r="32" spans="2:14">
      <c r="B32" s="659" t="s">
        <v>951</v>
      </c>
      <c r="C32" s="675">
        <v>6.0000000000000001E-3</v>
      </c>
      <c r="D32" s="675">
        <v>6.0000000000000001E-3</v>
      </c>
      <c r="E32" s="675">
        <v>5.0000000000000001E-3</v>
      </c>
      <c r="F32" s="676">
        <v>5.0000000000000001E-3</v>
      </c>
      <c r="G32" s="668">
        <v>6.0000000000000001E-3</v>
      </c>
      <c r="H32" s="665"/>
    </row>
    <row r="33" spans="2:25" ht="17.25">
      <c r="B33" s="507" t="s">
        <v>952</v>
      </c>
      <c r="C33" s="621">
        <v>1</v>
      </c>
      <c r="D33" s="621">
        <v>1</v>
      </c>
      <c r="E33" s="622">
        <v>1</v>
      </c>
      <c r="F33" s="621">
        <v>1</v>
      </c>
      <c r="G33" s="621">
        <v>1</v>
      </c>
      <c r="H33" s="678"/>
    </row>
    <row r="34" spans="2:25" s="494" customFormat="1" ht="12.75">
      <c r="B34" s="488" t="s">
        <v>514</v>
      </c>
      <c r="C34" s="488"/>
      <c r="D34" s="488"/>
      <c r="E34" s="623"/>
      <c r="F34" s="624"/>
      <c r="G34" s="624"/>
      <c r="H34" s="624"/>
    </row>
    <row r="35" spans="2:25" s="494" customFormat="1" ht="12.75">
      <c r="B35" s="488"/>
      <c r="C35" s="488"/>
      <c r="D35" s="488"/>
      <c r="E35" s="623"/>
      <c r="F35" s="624"/>
      <c r="G35" s="624"/>
      <c r="H35" s="624"/>
    </row>
    <row r="36" spans="2:25">
      <c r="B36" s="586"/>
      <c r="C36" s="586"/>
      <c r="D36" s="586"/>
      <c r="E36" s="491"/>
      <c r="F36" s="625"/>
      <c r="G36" s="625"/>
      <c r="H36" s="625"/>
    </row>
    <row r="37" spans="2:25" ht="15.75">
      <c r="B37" s="484" t="s">
        <v>953</v>
      </c>
      <c r="C37" s="484">
        <v>2024</v>
      </c>
      <c r="D37" s="484">
        <v>2023</v>
      </c>
      <c r="E37" s="485">
        <v>2022</v>
      </c>
      <c r="F37" s="485">
        <v>2021</v>
      </c>
      <c r="G37" s="485">
        <v>2020</v>
      </c>
      <c r="H37" s="486"/>
      <c r="I37" s="487">
        <v>2018</v>
      </c>
      <c r="J37" s="620"/>
      <c r="K37" s="620"/>
      <c r="L37" s="479"/>
      <c r="M37" s="479"/>
      <c r="N37" s="479"/>
    </row>
    <row r="38" spans="2:25">
      <c r="B38" s="586" t="s">
        <v>954</v>
      </c>
      <c r="C38" s="679">
        <v>392</v>
      </c>
      <c r="D38" s="680">
        <v>454</v>
      </c>
      <c r="E38" s="590">
        <v>421</v>
      </c>
      <c r="F38" s="590">
        <v>348</v>
      </c>
      <c r="G38" s="491">
        <v>399</v>
      </c>
      <c r="H38" s="491"/>
      <c r="Y38" s="483"/>
    </row>
    <row r="39" spans="2:25">
      <c r="B39" s="659" t="s">
        <v>955</v>
      </c>
      <c r="C39" s="660">
        <v>71</v>
      </c>
      <c r="D39" s="660">
        <v>102</v>
      </c>
      <c r="E39" s="681">
        <v>88</v>
      </c>
      <c r="F39" s="681">
        <v>82</v>
      </c>
      <c r="G39" s="502">
        <v>74</v>
      </c>
      <c r="H39" s="491"/>
    </row>
    <row r="40" spans="2:25">
      <c r="B40" s="507" t="s">
        <v>956</v>
      </c>
      <c r="C40" s="637">
        <v>464</v>
      </c>
      <c r="D40" s="626">
        <v>556</v>
      </c>
      <c r="E40" s="627">
        <v>509</v>
      </c>
      <c r="F40" s="627">
        <v>430</v>
      </c>
      <c r="G40" s="526">
        <v>473</v>
      </c>
      <c r="H40" s="480"/>
    </row>
    <row r="41" spans="2:25" ht="17.25">
      <c r="B41" s="507" t="s">
        <v>957</v>
      </c>
      <c r="C41" s="626">
        <v>0.93</v>
      </c>
      <c r="D41" s="626">
        <v>0.87</v>
      </c>
      <c r="E41" s="627">
        <v>0.86</v>
      </c>
      <c r="F41" s="627">
        <v>0.67</v>
      </c>
      <c r="G41" s="526">
        <v>0.95</v>
      </c>
      <c r="H41" s="480"/>
    </row>
    <row r="42" spans="2:25">
      <c r="B42" s="488" t="s">
        <v>958</v>
      </c>
      <c r="C42" s="488"/>
      <c r="D42" s="590"/>
      <c r="E42" s="491"/>
      <c r="F42" s="491"/>
      <c r="G42" s="491"/>
      <c r="H42" s="491"/>
      <c r="L42" s="483"/>
    </row>
    <row r="43" spans="2:25">
      <c r="B43" s="488" t="s">
        <v>488</v>
      </c>
      <c r="C43" s="488"/>
      <c r="D43" s="590"/>
      <c r="E43" s="491"/>
      <c r="F43" s="491"/>
      <c r="G43" s="491"/>
      <c r="H43" s="491"/>
      <c r="L43" s="483"/>
    </row>
    <row r="44" spans="2:25">
      <c r="B44" s="488"/>
      <c r="C44" s="488"/>
      <c r="D44" s="590"/>
      <c r="E44" s="491"/>
      <c r="F44" s="491"/>
      <c r="G44" s="491"/>
      <c r="H44" s="491"/>
      <c r="L44" s="483"/>
    </row>
    <row r="45" spans="2:25" ht="18">
      <c r="B45" s="484" t="s">
        <v>959</v>
      </c>
      <c r="C45" s="485" t="s">
        <v>542</v>
      </c>
      <c r="D45" s="485" t="s">
        <v>450</v>
      </c>
      <c r="E45" s="485" t="s">
        <v>490</v>
      </c>
      <c r="F45" s="485" t="s">
        <v>491</v>
      </c>
      <c r="G45" s="485" t="s">
        <v>577</v>
      </c>
      <c r="H45" s="485" t="s">
        <v>454</v>
      </c>
      <c r="I45" s="485" t="s">
        <v>357</v>
      </c>
      <c r="J45" s="485" t="s">
        <v>272</v>
      </c>
    </row>
    <row r="46" spans="2:25">
      <c r="B46" s="616" t="s">
        <v>954</v>
      </c>
      <c r="C46" s="634">
        <v>44.1</v>
      </c>
      <c r="D46" s="634">
        <v>18.8</v>
      </c>
      <c r="E46" s="634">
        <v>3.1</v>
      </c>
      <c r="F46" s="634">
        <v>64.7</v>
      </c>
      <c r="G46" s="634">
        <v>253.3</v>
      </c>
      <c r="H46" s="634">
        <v>3.4</v>
      </c>
      <c r="I46" s="640">
        <v>5.07</v>
      </c>
      <c r="J46" s="640">
        <f>SUM(C46:I46)</f>
        <v>392.46999999999997</v>
      </c>
    </row>
    <row r="47" spans="2:25">
      <c r="B47" s="628" t="s">
        <v>955</v>
      </c>
      <c r="C47" s="641">
        <v>0.03</v>
      </c>
      <c r="D47" s="642">
        <v>18.5</v>
      </c>
      <c r="E47" s="642">
        <v>1.6</v>
      </c>
      <c r="F47" s="642">
        <v>38.9</v>
      </c>
      <c r="G47" s="642">
        <v>11</v>
      </c>
      <c r="H47" s="641">
        <v>0.02</v>
      </c>
      <c r="I47" s="642">
        <v>1.2</v>
      </c>
      <c r="J47" s="640">
        <f>SUM(C47:I47)</f>
        <v>71.25</v>
      </c>
    </row>
    <row r="48" spans="2:25">
      <c r="B48" s="629" t="s">
        <v>956</v>
      </c>
      <c r="C48" s="643">
        <f>C46+C47</f>
        <v>44.13</v>
      </c>
      <c r="D48" s="643">
        <f t="shared" ref="D48:I48" si="1">D46+D47</f>
        <v>37.299999999999997</v>
      </c>
      <c r="E48" s="643">
        <f t="shared" si="1"/>
        <v>4.7</v>
      </c>
      <c r="F48" s="643">
        <f t="shared" si="1"/>
        <v>103.6</v>
      </c>
      <c r="G48" s="643">
        <f t="shared" si="1"/>
        <v>264.3</v>
      </c>
      <c r="H48" s="643">
        <f>H46+H47</f>
        <v>3.42</v>
      </c>
      <c r="I48" s="643">
        <f t="shared" si="1"/>
        <v>6.2700000000000005</v>
      </c>
      <c r="J48" s="643">
        <f>J46+J47</f>
        <v>463.71999999999997</v>
      </c>
      <c r="K48" s="644"/>
      <c r="L48" s="479"/>
      <c r="M48" s="479"/>
      <c r="N48" s="479"/>
    </row>
    <row r="49" spans="2:12" s="663" customFormat="1">
      <c r="B49" s="618" t="s">
        <v>960</v>
      </c>
      <c r="C49" s="481"/>
      <c r="D49" s="481"/>
      <c r="E49" s="515"/>
      <c r="F49" s="515"/>
      <c r="G49" s="515"/>
      <c r="H49" s="515"/>
      <c r="I49" s="481"/>
    </row>
    <row r="50" spans="2:12">
      <c r="B50" s="488" t="s">
        <v>488</v>
      </c>
      <c r="C50" s="488"/>
      <c r="D50" s="590"/>
      <c r="E50" s="491"/>
      <c r="F50" s="491"/>
      <c r="G50" s="491"/>
      <c r="H50" s="491"/>
      <c r="L50" s="483"/>
    </row>
    <row r="51" spans="2:12" s="663" customFormat="1">
      <c r="B51" s="481"/>
      <c r="C51" s="481"/>
      <c r="D51" s="481"/>
      <c r="E51" s="515"/>
      <c r="F51" s="515"/>
      <c r="G51" s="515"/>
      <c r="H51" s="515"/>
      <c r="I51" s="481"/>
    </row>
    <row r="52" spans="2:12" s="663" customFormat="1" ht="15.75">
      <c r="B52" s="484" t="s">
        <v>961</v>
      </c>
      <c r="C52" s="484">
        <v>2024</v>
      </c>
      <c r="D52" s="484">
        <v>2023</v>
      </c>
      <c r="E52" s="485">
        <v>2022</v>
      </c>
      <c r="F52" s="485">
        <v>2021</v>
      </c>
      <c r="G52" s="485">
        <v>2020</v>
      </c>
      <c r="H52" s="486"/>
      <c r="I52" s="481"/>
    </row>
    <row r="53" spans="2:12" s="663" customFormat="1">
      <c r="B53" s="682" t="s">
        <v>946</v>
      </c>
      <c r="C53" s="683">
        <v>0.51600000000000001</v>
      </c>
      <c r="D53" s="683">
        <v>0.51800000000000002</v>
      </c>
      <c r="E53" s="683">
        <v>0.53800000000000003</v>
      </c>
      <c r="F53" s="683">
        <v>0.497</v>
      </c>
      <c r="G53" s="684">
        <v>0.504</v>
      </c>
      <c r="H53" s="664"/>
      <c r="I53" s="481"/>
    </row>
    <row r="54" spans="2:12" s="663" customFormat="1">
      <c r="B54" s="682" t="s">
        <v>962</v>
      </c>
      <c r="C54" s="683">
        <v>0.154</v>
      </c>
      <c r="D54" s="685">
        <v>0.184</v>
      </c>
      <c r="E54" s="685">
        <v>0.17299999999999999</v>
      </c>
      <c r="F54" s="685">
        <v>0.19</v>
      </c>
      <c r="G54" s="686">
        <v>0.156</v>
      </c>
      <c r="H54" s="664"/>
    </row>
    <row r="55" spans="2:12" s="663" customFormat="1">
      <c r="B55" s="682" t="s">
        <v>963</v>
      </c>
      <c r="C55" s="683">
        <v>6.8000000000000005E-2</v>
      </c>
      <c r="D55" s="685">
        <v>7.0000000000000007E-2</v>
      </c>
      <c r="E55" s="675">
        <v>7.6999999999999999E-2</v>
      </c>
      <c r="F55" s="675">
        <v>8.1000000000000003E-2</v>
      </c>
      <c r="G55" s="667">
        <v>5.8999999999999997E-2</v>
      </c>
      <c r="H55" s="664"/>
    </row>
    <row r="56" spans="2:12">
      <c r="B56" s="656" t="s">
        <v>949</v>
      </c>
      <c r="C56" s="683">
        <v>0.26200000000000001</v>
      </c>
      <c r="D56" s="685">
        <v>0.22700000000000001</v>
      </c>
      <c r="E56" s="675">
        <v>0.21099999999999999</v>
      </c>
      <c r="F56" s="675">
        <v>0.23</v>
      </c>
      <c r="G56" s="667">
        <v>0.27800000000000002</v>
      </c>
      <c r="H56" s="664"/>
    </row>
    <row r="57" spans="2:12">
      <c r="B57" s="659" t="s">
        <v>950</v>
      </c>
      <c r="C57" s="687">
        <v>2.0000000000000001E-4</v>
      </c>
      <c r="D57" s="685">
        <v>1E-3</v>
      </c>
      <c r="E57" s="675">
        <v>1E-3</v>
      </c>
      <c r="F57" s="675">
        <v>1E-3</v>
      </c>
      <c r="G57" s="667">
        <v>1E-3</v>
      </c>
      <c r="H57" s="664"/>
    </row>
    <row r="58" spans="2:12">
      <c r="B58" s="586" t="s">
        <v>951</v>
      </c>
      <c r="C58" s="683">
        <v>1E-3</v>
      </c>
      <c r="D58" s="685">
        <v>1E-3</v>
      </c>
      <c r="E58" s="675">
        <v>1E-3</v>
      </c>
      <c r="F58" s="675">
        <v>1E-3</v>
      </c>
      <c r="G58" s="667">
        <v>1E-3</v>
      </c>
      <c r="H58" s="664"/>
    </row>
    <row r="59" spans="2:12" ht="17.25">
      <c r="B59" s="507" t="s">
        <v>964</v>
      </c>
      <c r="C59" s="622">
        <v>1</v>
      </c>
      <c r="D59" s="622">
        <v>1</v>
      </c>
      <c r="E59" s="622">
        <v>1</v>
      </c>
      <c r="F59" s="622">
        <v>1</v>
      </c>
      <c r="G59" s="630">
        <v>1</v>
      </c>
      <c r="H59" s="688"/>
    </row>
    <row r="60" spans="2:12">
      <c r="B60" s="494" t="s">
        <v>514</v>
      </c>
      <c r="C60" s="494"/>
      <c r="D60" s="494"/>
      <c r="E60" s="478"/>
    </row>
    <row r="61" spans="2:12">
      <c r="B61" s="494"/>
      <c r="C61" s="494"/>
      <c r="D61" s="494"/>
      <c r="E61" s="478"/>
    </row>
    <row r="62" spans="2:12">
      <c r="E62" s="478"/>
    </row>
    <row r="63" spans="2:12" ht="18">
      <c r="B63" s="484" t="s">
        <v>965</v>
      </c>
      <c r="C63" s="484">
        <v>2024</v>
      </c>
      <c r="D63" s="484">
        <v>2023</v>
      </c>
      <c r="E63" s="485" t="s">
        <v>966</v>
      </c>
      <c r="F63" s="485" t="s">
        <v>967</v>
      </c>
      <c r="G63" s="485" t="s">
        <v>968</v>
      </c>
      <c r="H63" s="486"/>
      <c r="J63" s="481"/>
      <c r="K63" s="481"/>
    </row>
    <row r="64" spans="2:12" ht="18">
      <c r="B64" s="682" t="s">
        <v>969</v>
      </c>
      <c r="C64" s="689">
        <v>121</v>
      </c>
      <c r="D64" s="657">
        <v>141</v>
      </c>
      <c r="E64" s="690">
        <v>124</v>
      </c>
      <c r="F64" s="690">
        <v>115</v>
      </c>
      <c r="G64" s="690">
        <v>110</v>
      </c>
      <c r="H64" s="527"/>
      <c r="J64" s="481"/>
      <c r="K64" s="481"/>
    </row>
    <row r="65" spans="2:11" ht="18">
      <c r="B65" s="682" t="s">
        <v>970</v>
      </c>
      <c r="C65" s="689">
        <v>730</v>
      </c>
      <c r="D65" s="657">
        <v>761</v>
      </c>
      <c r="E65" s="690">
        <v>601</v>
      </c>
      <c r="F65" s="690">
        <v>739</v>
      </c>
      <c r="G65" s="690">
        <v>862</v>
      </c>
      <c r="H65" s="527"/>
    </row>
    <row r="66" spans="2:11">
      <c r="B66" s="682" t="s">
        <v>971</v>
      </c>
      <c r="C66" s="689">
        <v>0</v>
      </c>
      <c r="D66" s="657">
        <v>0</v>
      </c>
      <c r="E66" s="691">
        <v>0</v>
      </c>
      <c r="F66" s="690">
        <v>0</v>
      </c>
      <c r="G66" s="690">
        <v>0</v>
      </c>
      <c r="H66" s="527"/>
    </row>
    <row r="67" spans="2:11">
      <c r="B67" s="656" t="s">
        <v>972</v>
      </c>
      <c r="C67" s="689">
        <v>0</v>
      </c>
      <c r="D67" s="656">
        <v>0</v>
      </c>
      <c r="E67" s="690">
        <v>0</v>
      </c>
      <c r="F67" s="690">
        <v>0</v>
      </c>
      <c r="G67" s="690">
        <v>0</v>
      </c>
      <c r="H67" s="527"/>
    </row>
    <row r="68" spans="2:11" ht="18">
      <c r="B68" s="659" t="s">
        <v>973</v>
      </c>
      <c r="C68" s="689">
        <v>32</v>
      </c>
      <c r="D68" s="656">
        <v>50</v>
      </c>
      <c r="E68" s="690">
        <v>29</v>
      </c>
      <c r="F68" s="690">
        <v>29</v>
      </c>
      <c r="G68" s="690">
        <v>28</v>
      </c>
      <c r="H68" s="527"/>
    </row>
    <row r="69" spans="2:11">
      <c r="B69" s="631" t="s">
        <v>974</v>
      </c>
      <c r="C69" s="631"/>
    </row>
    <row r="70" spans="2:11">
      <c r="B70" s="631"/>
      <c r="C70" s="631"/>
    </row>
    <row r="72" spans="2:11" ht="18">
      <c r="B72" s="484" t="s">
        <v>975</v>
      </c>
      <c r="C72" s="485" t="s">
        <v>542</v>
      </c>
      <c r="D72" s="485" t="s">
        <v>450</v>
      </c>
      <c r="E72" s="485" t="s">
        <v>490</v>
      </c>
      <c r="F72" s="485" t="s">
        <v>491</v>
      </c>
      <c r="G72" s="485" t="s">
        <v>577</v>
      </c>
      <c r="H72" s="485" t="s">
        <v>454</v>
      </c>
      <c r="I72" s="485" t="s">
        <v>325</v>
      </c>
      <c r="J72" s="486"/>
      <c r="K72" s="483"/>
    </row>
    <row r="73" spans="2:11" ht="18">
      <c r="B73" s="682" t="s">
        <v>969</v>
      </c>
      <c r="C73" s="645">
        <v>40</v>
      </c>
      <c r="D73" s="645">
        <v>34</v>
      </c>
      <c r="E73" s="645">
        <v>0</v>
      </c>
      <c r="F73" s="645">
        <v>19</v>
      </c>
      <c r="G73" s="645">
        <v>27</v>
      </c>
      <c r="H73" s="645">
        <v>0</v>
      </c>
      <c r="I73" s="646">
        <v>1</v>
      </c>
      <c r="J73" s="638"/>
    </row>
    <row r="74" spans="2:11" ht="18">
      <c r="B74" s="682" t="s">
        <v>970</v>
      </c>
      <c r="C74" s="647">
        <v>198</v>
      </c>
      <c r="D74" s="647">
        <v>19</v>
      </c>
      <c r="E74" s="647">
        <v>22</v>
      </c>
      <c r="F74" s="647">
        <v>425</v>
      </c>
      <c r="G74" s="647">
        <v>10</v>
      </c>
      <c r="H74" s="647">
        <v>23</v>
      </c>
      <c r="I74" s="647">
        <v>33</v>
      </c>
      <c r="J74" s="638"/>
    </row>
    <row r="75" spans="2:11">
      <c r="B75" s="682" t="s">
        <v>971</v>
      </c>
      <c r="C75" s="647">
        <v>0</v>
      </c>
      <c r="D75" s="647">
        <v>0</v>
      </c>
      <c r="E75" s="647">
        <v>0</v>
      </c>
      <c r="F75" s="647">
        <v>0</v>
      </c>
      <c r="G75" s="647">
        <v>0</v>
      </c>
      <c r="H75" s="647">
        <v>0</v>
      </c>
      <c r="I75" s="647">
        <v>0</v>
      </c>
      <c r="J75" s="648"/>
    </row>
    <row r="76" spans="2:11">
      <c r="B76" s="656" t="s">
        <v>972</v>
      </c>
      <c r="C76" s="647">
        <v>0</v>
      </c>
      <c r="D76" s="647">
        <v>0</v>
      </c>
      <c r="E76" s="647">
        <v>0</v>
      </c>
      <c r="F76" s="647">
        <v>0</v>
      </c>
      <c r="G76" s="647">
        <v>0</v>
      </c>
      <c r="H76" s="647">
        <v>0</v>
      </c>
      <c r="I76" s="647">
        <v>0</v>
      </c>
      <c r="J76" s="648"/>
    </row>
    <row r="77" spans="2:11" ht="18">
      <c r="B77" s="659" t="s">
        <v>973</v>
      </c>
      <c r="C77" s="657">
        <v>8</v>
      </c>
      <c r="D77" s="657">
        <v>0</v>
      </c>
      <c r="E77" s="657">
        <v>0</v>
      </c>
      <c r="F77" s="657">
        <v>10</v>
      </c>
      <c r="G77" s="657">
        <v>6</v>
      </c>
      <c r="H77" s="657">
        <v>0</v>
      </c>
      <c r="I77" s="647">
        <v>8</v>
      </c>
    </row>
    <row r="78" spans="2:11">
      <c r="B78" s="511" t="s">
        <v>974</v>
      </c>
      <c r="C78" s="680"/>
      <c r="D78" s="680"/>
      <c r="E78" s="680"/>
      <c r="F78" s="680"/>
      <c r="G78" s="680"/>
      <c r="H78" s="680"/>
      <c r="I78" s="634"/>
    </row>
    <row r="79" spans="2:11" s="663" customFormat="1">
      <c r="B79" s="618" t="s">
        <v>944</v>
      </c>
      <c r="C79" s="481"/>
      <c r="D79" s="481"/>
      <c r="E79" s="515"/>
      <c r="F79" s="515"/>
      <c r="G79" s="515"/>
      <c r="H79" s="515"/>
      <c r="I79" s="481"/>
    </row>
  </sheetData>
  <sheetProtection algorithmName="SHA-512" hashValue="hoObHUFT9g9cPrFx01O7c+11sUwjNKoFhbvmdVFRTevV2uGBo18Hay7ok7oR8vRGC0777D3dinrQJVaUQtD3lg==" saltValue="ODQRHXAU+c9Eo0gVWPEuGQ==" spinCount="100000" sheet="1" objects="1" scenarios="1" sort="0" autoFilter="0"/>
  <mergeCells count="2">
    <mergeCell ref="B8:D8"/>
    <mergeCell ref="J8:R8"/>
  </mergeCells>
  <hyperlinks>
    <hyperlink ref="I3" location="Contents!A1" display="CONTENTS TAB" xr:uid="{AD871A6F-6946-49C8-909A-EB4CB4A9CDEC}"/>
  </hyperlinks>
  <pageMargins left="0.7" right="0.7" top="0.75" bottom="0.75" header="0.3" footer="0.3"/>
  <pageSetup paperSize="8" scale="55" orientation="landscape" r:id="rId1"/>
  <ignoredErrors>
    <ignoredError sqref="J20"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7FB8-AAD5-4E3B-8385-6DC24AD03157}">
  <sheetPr codeName="Sheet24">
    <pageSetUpPr fitToPage="1"/>
  </sheetPr>
  <dimension ref="B1:K22"/>
  <sheetViews>
    <sheetView showGridLines="0" showRowColHeaders="0" zoomScale="70" zoomScaleNormal="70" workbookViewId="0">
      <selection activeCell="B10" sqref="B10:D10"/>
    </sheetView>
  </sheetViews>
  <sheetFormatPr defaultColWidth="9.140625" defaultRowHeight="12.75"/>
  <cols>
    <col min="1" max="1" width="3.140625" style="6" customWidth="1"/>
    <col min="2" max="2" width="23.140625" style="6" customWidth="1"/>
    <col min="3" max="3" width="46.42578125" style="6" customWidth="1"/>
    <col min="4" max="4" width="116" style="609" customWidth="1"/>
    <col min="5" max="5" width="100.140625" style="7" customWidth="1"/>
    <col min="6" max="6" width="93.140625" style="6" customWidth="1"/>
    <col min="7" max="7" width="27.85546875" style="6" customWidth="1"/>
    <col min="8" max="8" width="9.140625" style="6" customWidth="1"/>
    <col min="9" max="16384" width="9.140625" style="6"/>
  </cols>
  <sheetData>
    <row r="1" spans="2:11" ht="18">
      <c r="B1" s="11"/>
      <c r="D1" s="711"/>
    </row>
    <row r="2" spans="2:11" ht="12.75" customHeight="1">
      <c r="B2" s="12"/>
      <c r="D2" s="5" t="s">
        <v>0</v>
      </c>
    </row>
    <row r="3" spans="2:11" ht="12.75" customHeight="1">
      <c r="B3" s="12"/>
      <c r="D3" s="85" t="s">
        <v>3</v>
      </c>
    </row>
    <row r="4" spans="2:11" ht="12.75" customHeight="1">
      <c r="B4" s="12"/>
      <c r="D4" s="711"/>
      <c r="E4" s="761"/>
    </row>
    <row r="5" spans="2:11" ht="12.75" customHeight="1">
      <c r="B5" s="12"/>
      <c r="D5" s="711"/>
      <c r="E5" s="761"/>
    </row>
    <row r="6" spans="2:11">
      <c r="B6" s="12"/>
      <c r="D6" s="711"/>
      <c r="E6" s="761"/>
    </row>
    <row r="7" spans="2:11">
      <c r="B7" s="12"/>
      <c r="D7" s="711"/>
      <c r="E7" s="761"/>
    </row>
    <row r="8" spans="2:11" s="16" customFormat="1" ht="42" customHeight="1">
      <c r="B8" s="762" t="s">
        <v>38</v>
      </c>
      <c r="C8" s="762"/>
      <c r="D8" s="70"/>
      <c r="E8" s="761"/>
      <c r="F8" s="529"/>
      <c r="G8" s="529"/>
      <c r="H8" s="529"/>
      <c r="I8" s="529"/>
      <c r="J8" s="529"/>
      <c r="K8" s="529"/>
    </row>
    <row r="9" spans="2:11" s="16" customFormat="1" ht="15">
      <c r="B9" s="15"/>
      <c r="C9" s="529"/>
      <c r="D9" s="70"/>
      <c r="E9" s="761"/>
      <c r="F9" s="529"/>
      <c r="G9" s="529"/>
      <c r="H9" s="529"/>
      <c r="I9" s="529"/>
      <c r="J9" s="529"/>
      <c r="K9" s="529"/>
    </row>
    <row r="10" spans="2:11" s="16" customFormat="1" ht="56.1" customHeight="1">
      <c r="B10" s="717" t="s">
        <v>976</v>
      </c>
      <c r="C10" s="717"/>
      <c r="D10" s="724"/>
      <c r="E10" s="761"/>
      <c r="F10" s="531"/>
      <c r="G10" s="530"/>
      <c r="H10" s="530"/>
      <c r="I10" s="530"/>
      <c r="J10" s="530"/>
      <c r="K10" s="530"/>
    </row>
    <row r="11" spans="2:11" s="16" customFormat="1" ht="15">
      <c r="B11" s="529"/>
      <c r="C11" s="529"/>
      <c r="D11" s="70"/>
      <c r="E11" s="761"/>
      <c r="F11" s="99"/>
      <c r="G11" s="529"/>
      <c r="H11" s="529"/>
      <c r="I11" s="529"/>
      <c r="J11" s="529"/>
      <c r="K11" s="529"/>
    </row>
    <row r="12" spans="2:11" s="17" customFormat="1" ht="15.75">
      <c r="B12" s="608"/>
      <c r="C12" s="45"/>
      <c r="D12" s="563"/>
      <c r="E12" s="563"/>
      <c r="F12" s="45"/>
    </row>
    <row r="13" spans="2:11" s="236" customFormat="1" ht="75.599999999999994" customHeight="1">
      <c r="B13" s="564"/>
      <c r="C13" s="565"/>
      <c r="D13" s="565"/>
      <c r="E13" s="565"/>
      <c r="F13" s="530"/>
      <c r="G13" s="529"/>
      <c r="H13" s="529"/>
      <c r="I13" s="529"/>
      <c r="J13" s="529"/>
      <c r="K13" s="529"/>
    </row>
    <row r="14" spans="2:11" s="236" customFormat="1" ht="49.5" customHeight="1">
      <c r="B14" s="759"/>
      <c r="C14" s="760"/>
      <c r="D14" s="565"/>
      <c r="E14" s="760"/>
      <c r="F14" s="717"/>
      <c r="G14" s="529"/>
      <c r="H14" s="529"/>
      <c r="I14" s="529"/>
      <c r="J14" s="529"/>
      <c r="K14" s="529"/>
    </row>
    <row r="15" spans="2:11" s="236" customFormat="1" ht="45" customHeight="1">
      <c r="B15" s="759"/>
      <c r="C15" s="760"/>
      <c r="D15" s="565"/>
      <c r="E15" s="760"/>
      <c r="F15" s="717"/>
      <c r="G15" s="529"/>
      <c r="H15" s="529"/>
      <c r="I15" s="529"/>
      <c r="J15" s="529"/>
      <c r="K15" s="529"/>
    </row>
    <row r="16" spans="2:11" s="236" customFormat="1" ht="40.5" customHeight="1">
      <c r="B16" s="759"/>
      <c r="C16" s="760"/>
      <c r="D16" s="565"/>
      <c r="E16" s="760"/>
      <c r="F16" s="717"/>
      <c r="G16" s="529"/>
      <c r="H16" s="529"/>
      <c r="I16" s="529"/>
      <c r="J16" s="529"/>
      <c r="K16" s="529"/>
    </row>
    <row r="17" spans="2:6" s="236" customFormat="1" ht="119.25" customHeight="1">
      <c r="B17" s="566"/>
      <c r="C17" s="567"/>
      <c r="D17" s="565"/>
      <c r="E17" s="565"/>
      <c r="F17" s="531"/>
    </row>
    <row r="18" spans="2:6" s="236" customFormat="1" ht="90" customHeight="1">
      <c r="B18" s="566"/>
      <c r="C18" s="567"/>
      <c r="D18" s="565"/>
      <c r="E18" s="565"/>
      <c r="F18" s="531"/>
    </row>
    <row r="19" spans="2:6">
      <c r="B19" s="568"/>
      <c r="C19" s="569"/>
      <c r="D19" s="570"/>
      <c r="E19" s="570"/>
    </row>
    <row r="20" spans="2:6">
      <c r="B20" s="568"/>
      <c r="C20" s="569"/>
      <c r="D20" s="570"/>
      <c r="E20" s="570"/>
    </row>
    <row r="21" spans="2:6">
      <c r="B21" s="569"/>
      <c r="C21" s="569"/>
      <c r="D21" s="570"/>
      <c r="E21" s="570"/>
    </row>
    <row r="22" spans="2:6">
      <c r="B22" s="569"/>
      <c r="C22" s="569"/>
      <c r="D22" s="570"/>
      <c r="E22" s="570"/>
    </row>
  </sheetData>
  <sheetProtection algorithmName="SHA-512" hashValue="bvEKE7xkY9fDx5t/OEWsRVEMizturzmRshpwjOjG0DvJrlB257nYuHB6nmodxJWByqMMCEZBQon2+0jP+aGEQQ==" saltValue="N1jFYo5SSEBnr/2FzQWPaA==" spinCount="100000" sheet="1" objects="1" scenarios="1" sort="0" autoFilter="0"/>
  <mergeCells count="7">
    <mergeCell ref="B14:B16"/>
    <mergeCell ref="C14:C16"/>
    <mergeCell ref="F14:F16"/>
    <mergeCell ref="E14:E16"/>
    <mergeCell ref="E4:E11"/>
    <mergeCell ref="B10:D10"/>
    <mergeCell ref="B8:C8"/>
  </mergeCells>
  <phoneticPr fontId="25" type="noConversion"/>
  <hyperlinks>
    <hyperlink ref="D3" location="Contents!A1" display="CONTENTS TAB" xr:uid="{B09C9350-0514-4652-96B8-E456050452A5}"/>
  </hyperlinks>
  <pageMargins left="0.7" right="0.7" top="0.75" bottom="0.75" header="0.3" footer="0.3"/>
  <pageSetup paperSize="8" scale="5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C04D-8278-42C3-A7E9-EC3E8A50E21E}">
  <sheetPr codeName="Sheet27">
    <pageSetUpPr fitToPage="1"/>
  </sheetPr>
  <dimension ref="B2:E72"/>
  <sheetViews>
    <sheetView zoomScale="70" zoomScaleNormal="70" workbookViewId="0">
      <selection activeCell="E17" sqref="E17"/>
    </sheetView>
  </sheetViews>
  <sheetFormatPr defaultRowHeight="15"/>
  <cols>
    <col min="1" max="1" width="4.140625" customWidth="1"/>
    <col min="2" max="2" width="64" customWidth="1"/>
    <col min="3" max="3" width="114.42578125" customWidth="1"/>
    <col min="4" max="4" width="28.140625" customWidth="1"/>
    <col min="5" max="5" width="53" customWidth="1"/>
  </cols>
  <sheetData>
    <row r="2" spans="2:5">
      <c r="C2" s="5" t="s">
        <v>0</v>
      </c>
      <c r="D2" s="5"/>
    </row>
    <row r="3" spans="2:5">
      <c r="C3" s="85" t="s">
        <v>3</v>
      </c>
      <c r="D3" s="85"/>
    </row>
    <row r="7" spans="2:5">
      <c r="C7" s="41"/>
    </row>
    <row r="8" spans="2:5" ht="21">
      <c r="B8" s="763" t="s">
        <v>39</v>
      </c>
      <c r="C8" s="763"/>
      <c r="E8" s="62"/>
    </row>
    <row r="9" spans="2:5">
      <c r="E9" s="41"/>
    </row>
    <row r="10" spans="2:5">
      <c r="B10" s="57"/>
      <c r="C10" s="1"/>
      <c r="E10" s="41"/>
    </row>
    <row r="11" spans="2:5" ht="15.75">
      <c r="B11" s="113" t="s">
        <v>977</v>
      </c>
      <c r="C11" s="113" t="s">
        <v>978</v>
      </c>
      <c r="D11" s="114"/>
      <c r="E11" s="286"/>
    </row>
    <row r="12" spans="2:5" ht="54.75" customHeight="1">
      <c r="B12" s="352" t="s">
        <v>728</v>
      </c>
      <c r="C12" s="353" t="s">
        <v>979</v>
      </c>
      <c r="D12" s="114"/>
      <c r="E12" s="285"/>
    </row>
    <row r="13" spans="2:5" ht="39.75" customHeight="1">
      <c r="B13" s="351" t="s">
        <v>980</v>
      </c>
      <c r="C13" s="351" t="s">
        <v>981</v>
      </c>
      <c r="D13" s="114"/>
      <c r="E13" s="285"/>
    </row>
    <row r="14" spans="2:5" s="1" customFormat="1" ht="171" customHeight="1">
      <c r="B14" s="351" t="s">
        <v>982</v>
      </c>
      <c r="C14" s="351" t="s">
        <v>983</v>
      </c>
      <c r="D14" s="115"/>
      <c r="E14" s="93"/>
    </row>
    <row r="15" spans="2:5" s="1" customFormat="1" ht="42" customHeight="1">
      <c r="B15" s="351" t="s">
        <v>984</v>
      </c>
      <c r="C15" s="351" t="s">
        <v>985</v>
      </c>
      <c r="D15" s="115"/>
      <c r="E15" s="93"/>
    </row>
    <row r="16" spans="2:5" s="1" customFormat="1" ht="44.25" customHeight="1">
      <c r="B16" s="351" t="s">
        <v>986</v>
      </c>
      <c r="C16" s="351" t="s">
        <v>987</v>
      </c>
      <c r="D16" s="115"/>
      <c r="E16" s="68"/>
    </row>
    <row r="17" spans="2:5" ht="58.5" customHeight="1">
      <c r="B17" s="354" t="s">
        <v>988</v>
      </c>
      <c r="C17" s="355" t="s">
        <v>989</v>
      </c>
    </row>
    <row r="18" spans="2:5" ht="39" customHeight="1">
      <c r="B18" s="354" t="s">
        <v>990</v>
      </c>
      <c r="C18" s="355" t="s">
        <v>991</v>
      </c>
    </row>
    <row r="19" spans="2:5" ht="39" customHeight="1">
      <c r="B19" s="356" t="s">
        <v>992</v>
      </c>
      <c r="C19" s="262" t="s">
        <v>993</v>
      </c>
    </row>
    <row r="20" spans="2:5" ht="43.5" customHeight="1">
      <c r="B20" s="354" t="s">
        <v>994</v>
      </c>
      <c r="C20" s="355" t="s">
        <v>995</v>
      </c>
    </row>
    <row r="21" spans="2:5" ht="39.75" customHeight="1">
      <c r="B21" s="354" t="s">
        <v>996</v>
      </c>
      <c r="C21" s="355" t="s">
        <v>997</v>
      </c>
    </row>
    <row r="22" spans="2:5" ht="42" customHeight="1">
      <c r="B22" s="354" t="s">
        <v>998</v>
      </c>
      <c r="C22" s="355" t="s">
        <v>999</v>
      </c>
    </row>
    <row r="23" spans="2:5" ht="37.5" customHeight="1">
      <c r="B23" s="354" t="s">
        <v>1000</v>
      </c>
      <c r="C23" s="355" t="s">
        <v>1001</v>
      </c>
    </row>
    <row r="24" spans="2:5" ht="33.75" customHeight="1">
      <c r="B24" s="354" t="s">
        <v>434</v>
      </c>
      <c r="C24" s="355" t="s">
        <v>1002</v>
      </c>
    </row>
    <row r="25" spans="2:5" ht="45.75" customHeight="1">
      <c r="B25" s="354" t="s">
        <v>1003</v>
      </c>
      <c r="C25" s="355" t="s">
        <v>1004</v>
      </c>
    </row>
    <row r="26" spans="2:5" ht="78.75" customHeight="1">
      <c r="B26" s="354" t="s">
        <v>1005</v>
      </c>
      <c r="C26" s="355" t="s">
        <v>1006</v>
      </c>
      <c r="E26" s="62"/>
    </row>
    <row r="27" spans="2:5" ht="46.5" customHeight="1">
      <c r="B27" s="354" t="s">
        <v>1007</v>
      </c>
      <c r="C27" s="355" t="s">
        <v>1008</v>
      </c>
    </row>
    <row r="28" spans="2:5" ht="27.75" customHeight="1">
      <c r="B28" s="354" t="s">
        <v>479</v>
      </c>
      <c r="C28" s="355" t="s">
        <v>1009</v>
      </c>
    </row>
    <row r="29" spans="2:5" ht="59.25" customHeight="1">
      <c r="B29" s="354" t="s">
        <v>832</v>
      </c>
      <c r="C29" s="355" t="s">
        <v>1010</v>
      </c>
    </row>
    <row r="30" spans="2:5" ht="31.5" customHeight="1">
      <c r="B30" s="354" t="s">
        <v>1011</v>
      </c>
      <c r="C30" s="355" t="s">
        <v>1012</v>
      </c>
    </row>
    <row r="31" spans="2:5" ht="86.25" customHeight="1">
      <c r="B31" s="354" t="s">
        <v>1013</v>
      </c>
      <c r="C31" s="355" t="s">
        <v>1014</v>
      </c>
    </row>
    <row r="32" spans="2:5" ht="74.25" customHeight="1">
      <c r="B32" s="354" t="s">
        <v>1015</v>
      </c>
      <c r="C32" s="355" t="s">
        <v>1016</v>
      </c>
    </row>
    <row r="33" spans="2:5" ht="72.75" customHeight="1">
      <c r="B33" s="354" t="s">
        <v>1017</v>
      </c>
      <c r="C33" s="355" t="s">
        <v>1018</v>
      </c>
    </row>
    <row r="34" spans="2:5" ht="40.5" customHeight="1">
      <c r="B34" s="354" t="s">
        <v>1019</v>
      </c>
      <c r="C34" s="355" t="s">
        <v>1020</v>
      </c>
    </row>
    <row r="35" spans="2:5" ht="96.75" customHeight="1">
      <c r="B35" s="354" t="s">
        <v>1021</v>
      </c>
      <c r="C35" s="355" t="s">
        <v>1022</v>
      </c>
    </row>
    <row r="36" spans="2:5" ht="39" customHeight="1">
      <c r="B36" s="354" t="s">
        <v>1023</v>
      </c>
      <c r="C36" s="355" t="s">
        <v>1024</v>
      </c>
    </row>
    <row r="37" spans="2:5" ht="89.25" customHeight="1">
      <c r="B37" s="354" t="s">
        <v>1025</v>
      </c>
      <c r="C37" s="355" t="s">
        <v>1026</v>
      </c>
    </row>
    <row r="38" spans="2:5" ht="69.75" customHeight="1">
      <c r="B38" s="354" t="s">
        <v>1027</v>
      </c>
      <c r="C38" s="355" t="s">
        <v>1028</v>
      </c>
    </row>
    <row r="39" spans="2:5" ht="46.5" customHeight="1">
      <c r="B39" s="354" t="s">
        <v>1029</v>
      </c>
      <c r="C39" s="355" t="s">
        <v>1030</v>
      </c>
    </row>
    <row r="40" spans="2:5" ht="54" customHeight="1">
      <c r="B40" s="354" t="s">
        <v>1031</v>
      </c>
      <c r="C40" s="355" t="s">
        <v>1032</v>
      </c>
    </row>
    <row r="41" spans="2:5" ht="57" customHeight="1">
      <c r="B41" s="354" t="s">
        <v>1033</v>
      </c>
      <c r="C41" s="355" t="s">
        <v>1034</v>
      </c>
    </row>
    <row r="42" spans="2:5" ht="45">
      <c r="B42" s="354" t="s">
        <v>1035</v>
      </c>
      <c r="C42" s="355" t="s">
        <v>1036</v>
      </c>
    </row>
    <row r="43" spans="2:5" ht="81" customHeight="1">
      <c r="B43" s="354" t="s">
        <v>1037</v>
      </c>
      <c r="C43" s="355" t="s">
        <v>1038</v>
      </c>
    </row>
    <row r="44" spans="2:5" ht="45.75" customHeight="1">
      <c r="B44" s="354" t="s">
        <v>1039</v>
      </c>
      <c r="C44" s="355" t="s">
        <v>1040</v>
      </c>
      <c r="D44" s="62"/>
    </row>
    <row r="45" spans="2:5" ht="60">
      <c r="B45" s="354" t="s">
        <v>1041</v>
      </c>
      <c r="C45" s="355" t="s">
        <v>1042</v>
      </c>
      <c r="E45" s="62"/>
    </row>
    <row r="46" spans="2:5" ht="57.75" customHeight="1">
      <c r="B46" s="354" t="s">
        <v>1043</v>
      </c>
      <c r="C46" s="355" t="s">
        <v>1044</v>
      </c>
    </row>
    <row r="47" spans="2:5" ht="36">
      <c r="B47" s="354" t="s">
        <v>1045</v>
      </c>
      <c r="C47" s="355" t="s">
        <v>1046</v>
      </c>
      <c r="E47" s="62"/>
    </row>
    <row r="48" spans="2:5" ht="42.75" customHeight="1">
      <c r="B48" s="354" t="s">
        <v>478</v>
      </c>
      <c r="C48" s="355" t="s">
        <v>1047</v>
      </c>
      <c r="E48" s="62"/>
    </row>
    <row r="49" spans="2:4" ht="60" customHeight="1">
      <c r="B49" s="354" t="s">
        <v>507</v>
      </c>
      <c r="C49" s="355" t="s">
        <v>1048</v>
      </c>
    </row>
    <row r="50" spans="2:4" ht="47.25" customHeight="1">
      <c r="B50" s="357" t="s">
        <v>1049</v>
      </c>
      <c r="C50" s="358" t="s">
        <v>1050</v>
      </c>
    </row>
    <row r="51" spans="2:4" ht="48.75" customHeight="1">
      <c r="B51" s="354" t="s">
        <v>1051</v>
      </c>
      <c r="C51" s="355" t="s">
        <v>1052</v>
      </c>
    </row>
    <row r="52" spans="2:4" ht="53.25" customHeight="1">
      <c r="B52" s="354" t="s">
        <v>1053</v>
      </c>
      <c r="C52" s="355" t="s">
        <v>1054</v>
      </c>
    </row>
    <row r="53" spans="2:4" ht="75" customHeight="1">
      <c r="B53" s="354" t="s">
        <v>1055</v>
      </c>
      <c r="C53" s="355" t="s">
        <v>1056</v>
      </c>
    </row>
    <row r="54" spans="2:4" ht="72.75" customHeight="1">
      <c r="B54" s="354" t="s">
        <v>1057</v>
      </c>
      <c r="C54" s="355" t="s">
        <v>1058</v>
      </c>
      <c r="D54" s="234"/>
    </row>
    <row r="55" spans="2:4">
      <c r="B55" s="1"/>
      <c r="C55" s="1"/>
    </row>
    <row r="56" spans="2:4">
      <c r="B56" s="1"/>
      <c r="C56" s="1"/>
    </row>
    <row r="57" spans="2:4">
      <c r="B57" s="1"/>
      <c r="C57" s="1"/>
    </row>
    <row r="58" spans="2:4">
      <c r="B58" s="1"/>
      <c r="C58" s="1"/>
    </row>
    <row r="59" spans="2:4">
      <c r="B59" s="1"/>
      <c r="C59" s="1"/>
    </row>
    <row r="60" spans="2:4">
      <c r="B60" s="1"/>
      <c r="C60" s="1"/>
    </row>
    <row r="61" spans="2:4">
      <c r="B61" s="1"/>
      <c r="C61" s="1"/>
    </row>
    <row r="62" spans="2:4">
      <c r="B62" s="1"/>
      <c r="C62" s="1"/>
    </row>
    <row r="63" spans="2:4">
      <c r="B63" s="1"/>
      <c r="C63" s="1"/>
    </row>
    <row r="64" spans="2:4">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sheetData>
  <sheetProtection algorithmName="SHA-512" hashValue="RtDDvL/TlTiEwPrATsFgAAK/rzc7Ux3V6Ylt1b4uWnP+0+PsiD9JBgifdGaYNfPzURgPlrFpGV5TusZM14ezyg==" saltValue="a2RRPN/kc7eFfEj71C6Adg==" spinCount="100000" sheet="1" objects="1" scenarios="1" sort="0" autoFilter="0"/>
  <mergeCells count="1">
    <mergeCell ref="B8:C8"/>
  </mergeCells>
  <hyperlinks>
    <hyperlink ref="C3" location="Contents!A1" display="CONTENTS TAB" xr:uid="{CADBF240-5371-4806-85D5-DAFE9A555843}"/>
  </hyperlinks>
  <pageMargins left="0.7" right="0.7" top="0.75" bottom="0.75" header="0.3" footer="0.3"/>
  <pageSetup paperSize="8" scale="31"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1208F-3942-47BE-8562-04B654880179}">
  <sheetPr codeName="Sheet4">
    <tabColor theme="4"/>
    <pageSetUpPr fitToPage="1"/>
  </sheetPr>
  <dimension ref="B2:D15"/>
  <sheetViews>
    <sheetView zoomScale="70" zoomScaleNormal="70" workbookViewId="0">
      <selection activeCell="C15" sqref="C15"/>
    </sheetView>
  </sheetViews>
  <sheetFormatPr defaultColWidth="9.140625" defaultRowHeight="15"/>
  <cols>
    <col min="1" max="1" width="4" style="1" customWidth="1"/>
    <col min="2" max="2" width="92" style="1" customWidth="1"/>
    <col min="3" max="3" width="64.140625" style="1" customWidth="1"/>
    <col min="4" max="4" width="29" style="1" customWidth="1"/>
    <col min="5" max="16384" width="9.140625" style="1"/>
  </cols>
  <sheetData>
    <row r="2" spans="2:4">
      <c r="C2" s="5" t="s">
        <v>0</v>
      </c>
      <c r="D2" s="5"/>
    </row>
    <row r="3" spans="2:4">
      <c r="C3" s="85" t="s">
        <v>3</v>
      </c>
      <c r="D3" s="85"/>
    </row>
    <row r="6" spans="2:4">
      <c r="C6" s="68"/>
    </row>
    <row r="7" spans="2:4">
      <c r="C7" s="68"/>
    </row>
    <row r="8" spans="2:4" ht="13.5" customHeight="1">
      <c r="B8" s="4"/>
      <c r="C8" s="57"/>
    </row>
    <row r="9" spans="2:4" s="20" customFormat="1" ht="15.75">
      <c r="B9" s="19" t="s">
        <v>4</v>
      </c>
      <c r="C9" s="19" t="s">
        <v>5</v>
      </c>
    </row>
    <row r="10" spans="2:4" ht="16.5" customHeight="1">
      <c r="B10" s="1" t="s">
        <v>6</v>
      </c>
      <c r="C10" s="84" t="s">
        <v>7</v>
      </c>
    </row>
    <row r="11" spans="2:4">
      <c r="B11" s="1" t="s">
        <v>8</v>
      </c>
      <c r="C11" s="84" t="s">
        <v>9</v>
      </c>
    </row>
    <row r="12" spans="2:4" ht="15.75" customHeight="1">
      <c r="B12" s="1" t="s">
        <v>10</v>
      </c>
      <c r="C12" s="84" t="s">
        <v>11</v>
      </c>
    </row>
    <row r="13" spans="2:4" ht="15.75" customHeight="1">
      <c r="B13" s="1" t="s">
        <v>12</v>
      </c>
      <c r="C13" s="84" t="s">
        <v>13</v>
      </c>
    </row>
    <row r="14" spans="2:4" ht="15.75" customHeight="1">
      <c r="B14" s="1" t="s">
        <v>14</v>
      </c>
      <c r="C14" s="84" t="s">
        <v>15</v>
      </c>
    </row>
    <row r="15" spans="2:4" ht="15.75" customHeight="1">
      <c r="B15" s="1" t="s">
        <v>16</v>
      </c>
      <c r="C15" s="84" t="s">
        <v>17</v>
      </c>
    </row>
  </sheetData>
  <sheetProtection algorithmName="SHA-512" hashValue="IdEWEmGL4ZVRr5RnjskJa1LmG1AWXiuor3aGX2QKJpvUURqfTOXw8MDcM44kwkMO78T+5CxDAeeOB0lo7cTAvw==" saltValue="yKm0HlC70bF5NogEHt2qHA==" spinCount="100000" sheet="1" objects="1" scenarios="1" sort="0" autoFilter="0"/>
  <phoneticPr fontId="25" type="noConversion"/>
  <hyperlinks>
    <hyperlink ref="C10" location="'Iluka''s approach'!A1" display="Iluka's approach" xr:uid="{1D3D0AFE-E5AB-40DF-A27A-9872BE3C9851}"/>
    <hyperlink ref="C11" location="SDGs!A1" display="SDGs" xr:uid="{E718BF90-20EC-44AF-8CE5-FE0C1A901563}"/>
    <hyperlink ref="C12" location="Stakeholders!A1" display="Stakeholders" xr:uid="{AADFD426-67D0-4C99-BE17-BCAB65988F96}"/>
    <hyperlink ref="C13" location="'Traditional Owner agreements'!A1" display="Traditional Owner agreements" xr:uid="{44AE08D7-5471-4152-9C7A-77D5F951360A}"/>
    <hyperlink ref="C14" location="'Partnerships and collaborations'!A1" display="Partnerships and collaborations" xr:uid="{C24764B8-1C42-4BB1-81DC-2D084CF0C914}"/>
    <hyperlink ref="C15" location="'2024 Materiality'!A1" display="2024 Materiality" xr:uid="{2092497C-4E9E-479C-982A-1F6DE103527C}"/>
    <hyperlink ref="C3" location="Contents!A1" display="CONTENTS TAB" xr:uid="{5B015C58-2A60-497A-A040-33CFD3AB2ACE}"/>
  </hyperlink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9339-3994-461E-80D5-F7B15170E421}">
  <sheetPr codeName="Sheet3">
    <tabColor theme="4"/>
    <pageSetUpPr fitToPage="1"/>
  </sheetPr>
  <dimension ref="B2:D33"/>
  <sheetViews>
    <sheetView zoomScale="70" zoomScaleNormal="70" workbookViewId="0">
      <selection activeCell="C23" sqref="C23"/>
    </sheetView>
  </sheetViews>
  <sheetFormatPr defaultColWidth="9.140625" defaultRowHeight="15"/>
  <cols>
    <col min="1" max="1" width="4" style="1" customWidth="1"/>
    <col min="2" max="2" width="92" style="1" customWidth="1"/>
    <col min="3" max="3" width="64.140625" style="1" customWidth="1"/>
    <col min="4" max="4" width="30" style="1" customWidth="1"/>
    <col min="5" max="5" width="54.85546875" style="1" customWidth="1"/>
    <col min="6" max="16384" width="9.140625" style="1"/>
  </cols>
  <sheetData>
    <row r="2" spans="2:4">
      <c r="C2" s="5" t="s">
        <v>0</v>
      </c>
      <c r="D2" s="5"/>
    </row>
    <row r="3" spans="2:4">
      <c r="C3" s="68"/>
      <c r="D3" s="80"/>
    </row>
    <row r="5" spans="2:4">
      <c r="C5" s="68"/>
    </row>
    <row r="6" spans="2:4">
      <c r="C6" s="68"/>
    </row>
    <row r="7" spans="2:4">
      <c r="C7" s="68"/>
    </row>
    <row r="8" spans="2:4" ht="21">
      <c r="B8" s="4" t="s">
        <v>18</v>
      </c>
    </row>
    <row r="9" spans="2:4" ht="13.5" customHeight="1">
      <c r="B9" s="4"/>
      <c r="C9" s="57"/>
    </row>
    <row r="10" spans="2:4" s="20" customFormat="1" ht="15.75">
      <c r="B10" s="19" t="s">
        <v>4</v>
      </c>
      <c r="C10" s="19" t="s">
        <v>19</v>
      </c>
    </row>
    <row r="11" spans="2:4" ht="16.5" customHeight="1">
      <c r="B11" s="1" t="s">
        <v>6</v>
      </c>
      <c r="C11" s="84" t="s">
        <v>7</v>
      </c>
    </row>
    <row r="12" spans="2:4">
      <c r="B12" s="1" t="s">
        <v>20</v>
      </c>
      <c r="C12" s="84" t="s">
        <v>9</v>
      </c>
    </row>
    <row r="13" spans="2:4" ht="15.75" customHeight="1">
      <c r="B13" s="1" t="s">
        <v>10</v>
      </c>
      <c r="C13" s="84" t="s">
        <v>11</v>
      </c>
    </row>
    <row r="14" spans="2:4" ht="15.75" customHeight="1">
      <c r="B14" s="1" t="s">
        <v>12</v>
      </c>
      <c r="C14" s="84" t="s">
        <v>13</v>
      </c>
    </row>
    <row r="15" spans="2:4" ht="15.75" customHeight="1">
      <c r="B15" s="1" t="s">
        <v>14</v>
      </c>
      <c r="C15" s="84" t="s">
        <v>15</v>
      </c>
    </row>
    <row r="16" spans="2:4" ht="15.75" customHeight="1">
      <c r="B16" s="1" t="s">
        <v>16</v>
      </c>
      <c r="C16" s="110" t="s">
        <v>17</v>
      </c>
    </row>
    <row r="17" spans="2:3" ht="15.75" customHeight="1"/>
    <row r="18" spans="2:3" s="20" customFormat="1" ht="15.75">
      <c r="B18" s="19" t="s">
        <v>21</v>
      </c>
      <c r="C18" s="19" t="s">
        <v>19</v>
      </c>
    </row>
    <row r="19" spans="2:3">
      <c r="B19" s="1" t="s">
        <v>22</v>
      </c>
      <c r="C19" s="84" t="s">
        <v>22</v>
      </c>
    </row>
    <row r="20" spans="2:3">
      <c r="B20" s="1" t="s">
        <v>23</v>
      </c>
      <c r="C20" s="84" t="s">
        <v>23</v>
      </c>
    </row>
    <row r="21" spans="2:3">
      <c r="B21" s="1" t="s">
        <v>24</v>
      </c>
      <c r="C21" s="84" t="s">
        <v>25</v>
      </c>
    </row>
    <row r="22" spans="2:3">
      <c r="B22" s="1" t="s">
        <v>26</v>
      </c>
      <c r="C22" s="84" t="s">
        <v>27</v>
      </c>
    </row>
    <row r="23" spans="2:3">
      <c r="B23" s="1" t="s">
        <v>28</v>
      </c>
      <c r="C23" s="84" t="s">
        <v>28</v>
      </c>
    </row>
    <row r="24" spans="2:3">
      <c r="B24" s="1" t="s">
        <v>29</v>
      </c>
      <c r="C24" s="84" t="s">
        <v>29</v>
      </c>
    </row>
    <row r="25" spans="2:3">
      <c r="B25" s="1" t="s">
        <v>30</v>
      </c>
      <c r="C25" s="84" t="s">
        <v>30</v>
      </c>
    </row>
    <row r="26" spans="2:3">
      <c r="B26" s="1" t="s">
        <v>31</v>
      </c>
      <c r="C26" s="84" t="s">
        <v>31</v>
      </c>
    </row>
    <row r="27" spans="2:3">
      <c r="B27" s="1" t="s">
        <v>32</v>
      </c>
      <c r="C27" s="84" t="s">
        <v>33</v>
      </c>
    </row>
    <row r="29" spans="2:3" ht="15.75">
      <c r="B29" s="19" t="s">
        <v>34</v>
      </c>
      <c r="C29" s="19" t="s">
        <v>19</v>
      </c>
    </row>
    <row r="30" spans="2:3">
      <c r="B30" s="1" t="s">
        <v>35</v>
      </c>
      <c r="C30" s="84" t="s">
        <v>36</v>
      </c>
    </row>
    <row r="31" spans="2:3">
      <c r="B31" s="1" t="s">
        <v>37</v>
      </c>
      <c r="C31" s="84" t="s">
        <v>37</v>
      </c>
    </row>
    <row r="32" spans="2:3">
      <c r="B32" s="1" t="s">
        <v>38</v>
      </c>
      <c r="C32" s="84" t="s">
        <v>38</v>
      </c>
    </row>
    <row r="33" spans="2:3">
      <c r="B33" s="1" t="s">
        <v>39</v>
      </c>
      <c r="C33" s="84" t="s">
        <v>40</v>
      </c>
    </row>
  </sheetData>
  <sheetProtection algorithmName="SHA-512" hashValue="KHAlUqT1lmjbSCj05kaWaoF8SVapk0OOZCuaUzgFZiEZHa6DmdqPr54STgFDo0LrP/++8H2nXhXSYH5IfFmnuQ==" saltValue="M6zYD/pXnvwbAO1ZwIIt2A==" spinCount="100000" sheet="1" objects="1" scenarios="1" sort="0" autoFilter="0"/>
  <phoneticPr fontId="25" type="noConversion"/>
  <hyperlinks>
    <hyperlink ref="C11" location="'Iluka''s approach'!A1" display="Iluka's approach" xr:uid="{3F62F0C9-605D-4083-B473-6C5133C150A6}"/>
    <hyperlink ref="C12" location="SDGs!A1" display="SDGs" xr:uid="{7156D97A-AD27-4DB2-9973-BD5837795E76}"/>
    <hyperlink ref="C13" location="Stakeholders!A1" display="Stakeholders" xr:uid="{7175C3C8-CBD3-41AF-925B-068348D6BD8A}"/>
    <hyperlink ref="C14" location="'Traditional Owner agreements'!A1" display="Traditional Owner agreements" xr:uid="{E6CBDF62-9823-4DBD-9E4D-3EDFA9CD5268}"/>
    <hyperlink ref="C15" location="'Partnerships and collaborations'!A1" display="Partnerships and collaborations" xr:uid="{B68F9E2A-0B25-419A-B1FD-23EC21CFAAA3}"/>
    <hyperlink ref="C19" location="'Health and safety'!A1" display="Health and safety" xr:uid="{E642C2B4-26FE-4AF8-BED2-F61CBD50E1B8}"/>
    <hyperlink ref="C20" location="People!A1" display="People" xr:uid="{88876904-0414-4D7C-A324-144148310D67}"/>
    <hyperlink ref="C22" location="'Social and economic'!A1" display="Contributions" xr:uid="{FBB0ED9C-3254-4E65-A462-B2E5B0EB6184}"/>
    <hyperlink ref="C23" location="'Biodiversity and closure'!A1" display="Biodiversity, rehabilitation and closure" xr:uid="{73E716E2-8C71-4EFD-82BC-A223655D9088}"/>
    <hyperlink ref="C24" location="'Energy and emissions '!A1" display="Energy and emissions" xr:uid="{C6B30543-FB1D-49AB-8042-C48F68F4BE8E}"/>
    <hyperlink ref="C27" location="'Tailings facilities'!A1" display="Tailings facilities" xr:uid="{9AE01EC1-B89A-4640-A850-2C14A9C2BFC2}"/>
    <hyperlink ref="C21" location="'Conduct and compliance'!A1" display="Conduct and compliance" xr:uid="{CCD48133-36D5-4019-BED1-594401CD7559}"/>
    <hyperlink ref="C30" location="References!A1" display="References" xr:uid="{9669ED8F-FF6E-412A-9BD4-898DCCCD62AB}"/>
    <hyperlink ref="C33" location="Glossary!A1" display="Glossary" xr:uid="{48B54C43-1A67-4BEB-917F-06BCE44E8C61}"/>
    <hyperlink ref="C31" location="'GRI content index'!A1" display="GRI content index" xr:uid="{EF470C61-BB65-42C9-86E9-8BB193A4587F}"/>
    <hyperlink ref="C32" location="'Climate-related disclosures'!A1" display="Climate-related disclosures" xr:uid="{BBBB71BE-2846-4B11-A41F-75644D973BE4}"/>
    <hyperlink ref="C16" location="'2024 Materiality'!A1" display="2024 Materiality" xr:uid="{B0C50F2C-2A1E-460C-B472-BAB371972215}"/>
    <hyperlink ref="C25" location="'Water '!A1" display="Water management" xr:uid="{ED8C62C4-9837-4528-B65C-70B464BA10EE}"/>
    <hyperlink ref="C26" location="Waste!A1" display="Waste management" xr:uid="{61BF41E8-9132-479B-A0C3-93FBACDF91AE}"/>
  </hyperlinks>
  <pageMargins left="0.70866141732283472" right="0.70866141732283472" top="0.74803149606299213" bottom="0.74803149606299213" header="0.31496062992125984" footer="0.31496062992125984"/>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73937-2024-4BC5-A134-638E92BC929B}">
  <sheetPr codeName="Sheet5">
    <pageSetUpPr fitToPage="1"/>
  </sheetPr>
  <dimension ref="B2:D55"/>
  <sheetViews>
    <sheetView topLeftCell="A6" zoomScale="70" zoomScaleNormal="70" workbookViewId="0">
      <selection activeCell="D19" sqref="D19"/>
    </sheetView>
  </sheetViews>
  <sheetFormatPr defaultColWidth="9.140625" defaultRowHeight="15"/>
  <cols>
    <col min="1" max="1" width="4" style="1" customWidth="1"/>
    <col min="2" max="2" width="92" style="1" customWidth="1"/>
    <col min="3" max="3" width="64.140625" style="1" customWidth="1"/>
    <col min="4" max="4" width="28" style="1" customWidth="1"/>
    <col min="5" max="16384" width="9.140625" style="1"/>
  </cols>
  <sheetData>
    <row r="2" spans="2:4">
      <c r="C2" s="5" t="s">
        <v>0</v>
      </c>
      <c r="D2" s="5"/>
    </row>
    <row r="3" spans="2:4">
      <c r="C3" s="85" t="s">
        <v>3</v>
      </c>
      <c r="D3" s="85"/>
    </row>
    <row r="4" spans="2:4">
      <c r="C4" s="23"/>
    </row>
    <row r="5" spans="2:4">
      <c r="C5" s="68"/>
    </row>
    <row r="7" spans="2:4">
      <c r="C7" s="68"/>
    </row>
    <row r="8" spans="2:4" ht="21">
      <c r="B8" s="4" t="s">
        <v>6</v>
      </c>
      <c r="D8" s="68"/>
    </row>
    <row r="10" spans="2:4" ht="15" customHeight="1">
      <c r="B10" s="714" t="s">
        <v>41</v>
      </c>
      <c r="C10" s="715"/>
    </row>
    <row r="11" spans="2:4">
      <c r="B11" s="715"/>
      <c r="C11" s="715"/>
    </row>
    <row r="12" spans="2:4">
      <c r="B12" s="715"/>
      <c r="C12" s="715"/>
    </row>
    <row r="13" spans="2:4">
      <c r="B13" s="715"/>
      <c r="C13" s="715"/>
    </row>
    <row r="14" spans="2:4">
      <c r="B14" s="715"/>
      <c r="C14" s="715"/>
    </row>
    <row r="15" spans="2:4">
      <c r="B15" s="715"/>
      <c r="C15" s="715"/>
    </row>
    <row r="16" spans="2:4">
      <c r="B16" s="715"/>
      <c r="C16" s="715"/>
    </row>
    <row r="17" spans="2:4">
      <c r="B17" s="715"/>
      <c r="C17" s="715"/>
    </row>
    <row r="18" spans="2:4">
      <c r="B18" s="715"/>
      <c r="C18" s="715"/>
    </row>
    <row r="19" spans="2:4">
      <c r="B19" s="715"/>
      <c r="C19" s="715"/>
    </row>
    <row r="20" spans="2:4">
      <c r="B20" s="715"/>
      <c r="C20" s="715"/>
    </row>
    <row r="21" spans="2:4">
      <c r="B21" s="715"/>
      <c r="C21" s="715"/>
    </row>
    <row r="22" spans="2:4">
      <c r="B22" s="715"/>
      <c r="C22" s="715"/>
    </row>
    <row r="23" spans="2:4">
      <c r="B23" s="715"/>
      <c r="C23" s="715"/>
    </row>
    <row r="24" spans="2:4">
      <c r="B24" s="715"/>
      <c r="C24" s="715"/>
    </row>
    <row r="25" spans="2:4">
      <c r="B25" s="715"/>
      <c r="C25" s="715"/>
    </row>
    <row r="26" spans="2:4">
      <c r="B26" s="715"/>
      <c r="C26" s="715"/>
    </row>
    <row r="27" spans="2:4">
      <c r="B27" s="715"/>
      <c r="C27" s="715"/>
    </row>
    <row r="28" spans="2:4">
      <c r="B28" s="715"/>
      <c r="C28" s="715"/>
    </row>
    <row r="29" spans="2:4">
      <c r="B29" s="715"/>
      <c r="C29" s="715"/>
      <c r="D29" s="68"/>
    </row>
    <row r="30" spans="2:4">
      <c r="B30" s="715"/>
      <c r="C30" s="715"/>
    </row>
    <row r="31" spans="2:4">
      <c r="B31" s="715"/>
      <c r="C31" s="715"/>
    </row>
    <row r="32" spans="2:4">
      <c r="B32" s="715"/>
      <c r="C32" s="715"/>
    </row>
    <row r="33" spans="2:3">
      <c r="B33" s="715"/>
      <c r="C33" s="715"/>
    </row>
    <row r="34" spans="2:3">
      <c r="B34" s="715"/>
      <c r="C34" s="715"/>
    </row>
    <row r="35" spans="2:3">
      <c r="B35" s="715"/>
      <c r="C35" s="715"/>
    </row>
    <row r="36" spans="2:3">
      <c r="B36" s="715"/>
      <c r="C36" s="715"/>
    </row>
    <row r="37" spans="2:3">
      <c r="B37" s="715"/>
      <c r="C37" s="715"/>
    </row>
    <row r="38" spans="2:3">
      <c r="B38" s="715"/>
      <c r="C38" s="715"/>
    </row>
    <row r="39" spans="2:3">
      <c r="B39" s="715"/>
      <c r="C39" s="715"/>
    </row>
    <row r="40" spans="2:3">
      <c r="B40" s="715"/>
      <c r="C40" s="715"/>
    </row>
    <row r="41" spans="2:3">
      <c r="B41" s="715"/>
      <c r="C41" s="715"/>
    </row>
    <row r="42" spans="2:3">
      <c r="B42" s="715"/>
      <c r="C42" s="715"/>
    </row>
    <row r="43" spans="2:3">
      <c r="B43" s="715"/>
      <c r="C43" s="715"/>
    </row>
    <row r="44" spans="2:3">
      <c r="B44" s="715"/>
      <c r="C44" s="715"/>
    </row>
    <row r="45" spans="2:3">
      <c r="B45" s="715"/>
      <c r="C45" s="715"/>
    </row>
    <row r="46" spans="2:3">
      <c r="B46" s="715"/>
      <c r="C46" s="715"/>
    </row>
    <row r="47" spans="2:3">
      <c r="B47" s="715"/>
      <c r="C47" s="715"/>
    </row>
    <row r="48" spans="2:3">
      <c r="B48" s="715"/>
      <c r="C48" s="715"/>
    </row>
    <row r="49" spans="2:3">
      <c r="B49" s="715"/>
      <c r="C49" s="715"/>
    </row>
    <row r="50" spans="2:3">
      <c r="B50" s="715"/>
      <c r="C50" s="715"/>
    </row>
    <row r="51" spans="2:3">
      <c r="B51" s="715"/>
      <c r="C51" s="715"/>
    </row>
    <row r="52" spans="2:3">
      <c r="B52" s="715"/>
      <c r="C52" s="715"/>
    </row>
    <row r="53" spans="2:3">
      <c r="B53" s="3"/>
      <c r="C53" s="3"/>
    </row>
    <row r="54" spans="2:3">
      <c r="B54" s="3"/>
      <c r="C54" s="3"/>
    </row>
    <row r="55" spans="2:3">
      <c r="B55" s="3"/>
      <c r="C55" s="3"/>
    </row>
  </sheetData>
  <sheetProtection algorithmName="SHA-512" hashValue="x2ZN5FnSn4a+eB/HK7TtgQD+UzJqkYQ7IV2KBKRtw50VIFRgk6wFjof/nDWPY0zHZhcaubhbJjePdN6h0rEIjQ==" saltValue="uVc3BulBgPq34YtyyVA6TA==" spinCount="100000" sheet="1" objects="1" scenarios="1" sort="0" autoFilter="0"/>
  <mergeCells count="1">
    <mergeCell ref="B10:C52"/>
  </mergeCells>
  <phoneticPr fontId="25" type="noConversion"/>
  <hyperlinks>
    <hyperlink ref="C3" location="Contents!A1" display="CONTENTS TAB" xr:uid="{6518E684-2E84-4533-8BB7-25EEAD4C63FC}"/>
  </hyperlinks>
  <pageMargins left="0.7" right="0.7" top="0.75" bottom="0.75" header="0.3" footer="0.3"/>
  <pageSetup paperSize="8" scale="97"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EA51-77B6-4B38-9919-DC6096C9D3F5}">
  <sheetPr codeName="Sheet6">
    <pageSetUpPr fitToPage="1"/>
  </sheetPr>
  <dimension ref="B1:J31"/>
  <sheetViews>
    <sheetView zoomScale="70" zoomScaleNormal="70" workbookViewId="0">
      <selection activeCell="F18" sqref="F18"/>
    </sheetView>
  </sheetViews>
  <sheetFormatPr defaultColWidth="9.140625" defaultRowHeight="12.75"/>
  <cols>
    <col min="1" max="1" width="3.140625" style="6" customWidth="1"/>
    <col min="2" max="2" width="44.42578125" style="6" customWidth="1"/>
    <col min="3" max="3" width="95.42578125" style="6" customWidth="1"/>
    <col min="4" max="4" width="91.5703125" style="7" customWidth="1"/>
    <col min="5" max="5" width="42.140625" style="6" customWidth="1"/>
    <col min="6" max="16384" width="9.140625" style="6"/>
  </cols>
  <sheetData>
    <row r="1" spans="2:10" ht="18">
      <c r="B1" s="11"/>
    </row>
    <row r="2" spans="2:10" ht="12.75" customHeight="1">
      <c r="B2" s="12"/>
      <c r="D2" s="5" t="s">
        <v>0</v>
      </c>
      <c r="E2" s="5"/>
    </row>
    <row r="3" spans="2:10" ht="12.75" customHeight="1">
      <c r="B3" s="12"/>
      <c r="D3" s="85" t="s">
        <v>3</v>
      </c>
      <c r="E3" s="85"/>
    </row>
    <row r="4" spans="2:10" ht="12.75" customHeight="1">
      <c r="B4" s="12"/>
    </row>
    <row r="5" spans="2:10" ht="12.75" customHeight="1">
      <c r="B5" s="12"/>
    </row>
    <row r="6" spans="2:10">
      <c r="B6" s="12"/>
    </row>
    <row r="7" spans="2:10">
      <c r="B7" s="12"/>
    </row>
    <row r="8" spans="2:10" s="16" customFormat="1" ht="21">
      <c r="B8" s="18" t="s">
        <v>8</v>
      </c>
      <c r="C8" s="529"/>
      <c r="D8" s="530"/>
      <c r="E8" s="529"/>
      <c r="F8" s="529"/>
      <c r="G8" s="529"/>
      <c r="H8" s="529"/>
      <c r="I8" s="529"/>
      <c r="J8" s="529"/>
    </row>
    <row r="9" spans="2:10" s="16" customFormat="1" ht="15">
      <c r="B9" s="15"/>
      <c r="C9" s="529"/>
      <c r="D9" s="530"/>
      <c r="E9" s="529"/>
      <c r="F9" s="529"/>
      <c r="G9" s="529"/>
      <c r="H9" s="529"/>
      <c r="I9" s="529"/>
      <c r="J9" s="529"/>
    </row>
    <row r="10" spans="2:10" s="16" customFormat="1" ht="136.5" customHeight="1">
      <c r="B10" s="716" t="s">
        <v>42</v>
      </c>
      <c r="C10" s="717"/>
      <c r="D10" s="717"/>
      <c r="E10" s="531"/>
      <c r="F10" s="530"/>
      <c r="G10" s="530"/>
      <c r="H10" s="530"/>
      <c r="I10" s="530"/>
      <c r="J10" s="530"/>
    </row>
    <row r="11" spans="2:10" s="16" customFormat="1" ht="15">
      <c r="B11" s="529"/>
      <c r="C11" s="529"/>
      <c r="D11" s="106"/>
      <c r="E11" s="529"/>
      <c r="F11" s="529"/>
      <c r="G11" s="529"/>
      <c r="H11" s="529"/>
      <c r="I11" s="529"/>
      <c r="J11" s="529"/>
    </row>
    <row r="12" spans="2:10" s="17" customFormat="1" ht="15.75">
      <c r="B12" s="74" t="s">
        <v>43</v>
      </c>
      <c r="C12" s="74" t="s">
        <v>44</v>
      </c>
      <c r="D12" s="75" t="s">
        <v>45</v>
      </c>
      <c r="E12" s="438"/>
    </row>
    <row r="13" spans="2:10" s="63" customFormat="1" ht="30.75" customHeight="1">
      <c r="B13" s="64" t="s">
        <v>46</v>
      </c>
      <c r="C13" s="64" t="s">
        <v>47</v>
      </c>
      <c r="D13" s="443" t="s">
        <v>48</v>
      </c>
    </row>
    <row r="14" spans="2:10" s="63" customFormat="1" ht="36" customHeight="1">
      <c r="B14" s="79" t="s">
        <v>49</v>
      </c>
      <c r="C14" s="79" t="s">
        <v>50</v>
      </c>
      <c r="D14" s="444" t="s">
        <v>51</v>
      </c>
    </row>
    <row r="15" spans="2:10" s="63" customFormat="1" ht="32.25" customHeight="1">
      <c r="B15" s="79" t="s">
        <v>52</v>
      </c>
      <c r="C15" s="79" t="s">
        <v>53</v>
      </c>
      <c r="D15" s="444" t="s">
        <v>54</v>
      </c>
    </row>
    <row r="16" spans="2:10" s="63" customFormat="1" ht="48.75" customHeight="1">
      <c r="B16" s="79" t="s">
        <v>55</v>
      </c>
      <c r="C16" s="79" t="s">
        <v>56</v>
      </c>
      <c r="D16" s="444" t="s">
        <v>57</v>
      </c>
    </row>
    <row r="17" spans="2:4" s="63" customFormat="1" ht="57" customHeight="1">
      <c r="B17" s="79" t="s">
        <v>58</v>
      </c>
      <c r="C17" s="79" t="s">
        <v>59</v>
      </c>
      <c r="D17" s="444" t="s">
        <v>60</v>
      </c>
    </row>
    <row r="18" spans="2:4" s="63" customFormat="1" ht="42.75" customHeight="1">
      <c r="B18" s="79" t="s">
        <v>61</v>
      </c>
      <c r="C18" s="79" t="s">
        <v>62</v>
      </c>
      <c r="D18" s="444" t="s">
        <v>63</v>
      </c>
    </row>
    <row r="19" spans="2:4" s="63" customFormat="1" ht="56.25" customHeight="1">
      <c r="B19" s="79" t="s">
        <v>64</v>
      </c>
      <c r="C19" s="79" t="s">
        <v>65</v>
      </c>
      <c r="D19" s="444" t="s">
        <v>66</v>
      </c>
    </row>
    <row r="20" spans="2:4" s="63" customFormat="1" ht="42" customHeight="1">
      <c r="B20" s="79" t="s">
        <v>67</v>
      </c>
      <c r="C20" s="79" t="s">
        <v>68</v>
      </c>
      <c r="D20" s="444" t="s">
        <v>69</v>
      </c>
    </row>
    <row r="21" spans="2:4" s="63" customFormat="1" ht="45.75" customHeight="1">
      <c r="B21" s="79" t="s">
        <v>70</v>
      </c>
      <c r="C21" s="79" t="s">
        <v>71</v>
      </c>
      <c r="D21" s="444" t="s">
        <v>72</v>
      </c>
    </row>
    <row r="22" spans="2:4" s="16" customFormat="1" ht="44.25" customHeight="1">
      <c r="B22" s="46" t="s">
        <v>73</v>
      </c>
      <c r="C22" s="81" t="s">
        <v>74</v>
      </c>
      <c r="D22" s="295" t="s">
        <v>75</v>
      </c>
    </row>
    <row r="23" spans="2:4">
      <c r="B23" s="7"/>
      <c r="C23" s="7"/>
    </row>
    <row r="24" spans="2:4">
      <c r="B24" s="7"/>
      <c r="C24" s="7"/>
    </row>
    <row r="25" spans="2:4">
      <c r="B25" s="7"/>
      <c r="C25" s="7"/>
    </row>
    <row r="26" spans="2:4">
      <c r="B26" s="7"/>
      <c r="C26" s="7"/>
    </row>
    <row r="27" spans="2:4">
      <c r="B27" s="7"/>
      <c r="C27" s="7"/>
    </row>
    <row r="28" spans="2:4">
      <c r="B28" s="7"/>
      <c r="C28" s="7"/>
    </row>
    <row r="29" spans="2:4">
      <c r="B29" s="7"/>
      <c r="C29" s="7"/>
    </row>
    <row r="30" spans="2:4">
      <c r="B30" s="7"/>
      <c r="C30" s="7"/>
    </row>
    <row r="31" spans="2:4">
      <c r="B31" s="7"/>
    </row>
  </sheetData>
  <sheetProtection algorithmName="SHA-512" hashValue="yhfcsMC1VSBsuVOr4EpJ1LfqpvNySkERAwsiJFOr9WC1opEpSUfbrfTg0F487mIbPTf0zrT1M69UVX/TzrYJfw==" saltValue="7FQ/uEGhC8nNY77gYpdOtg==" spinCount="100000" sheet="1" objects="1" scenarios="1" sort="0" autoFilter="0"/>
  <mergeCells count="1">
    <mergeCell ref="B10:D10"/>
  </mergeCells>
  <phoneticPr fontId="25" type="noConversion"/>
  <hyperlinks>
    <hyperlink ref="D3" location="Contents!A1" display="CONTENTS TAB" xr:uid="{DF189DA2-063C-487F-AFD4-59FD7D3031A8}"/>
  </hyperlinks>
  <pageMargins left="0.7" right="0.7" top="0.75" bottom="0.75" header="0.3" footer="0.3"/>
  <pageSetup paperSize="8" scale="6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C87FD-9181-4623-9A66-7FC08D2EDE86}">
  <sheetPr codeName="Sheet7">
    <pageSetUpPr fitToPage="1"/>
  </sheetPr>
  <dimension ref="B2:Q25"/>
  <sheetViews>
    <sheetView topLeftCell="A13" zoomScale="70" zoomScaleNormal="70" workbookViewId="0">
      <selection activeCell="A9" sqref="A9"/>
    </sheetView>
  </sheetViews>
  <sheetFormatPr defaultRowHeight="15"/>
  <cols>
    <col min="1" max="1" width="4.140625" customWidth="1"/>
    <col min="2" max="2" width="28.140625" customWidth="1"/>
    <col min="3" max="3" width="81.140625" customWidth="1"/>
    <col min="4" max="4" width="92.5703125" customWidth="1"/>
    <col min="5" max="5" width="32.140625" customWidth="1"/>
  </cols>
  <sheetData>
    <row r="2" spans="2:17">
      <c r="D2" s="5" t="s">
        <v>0</v>
      </c>
      <c r="E2" s="5"/>
    </row>
    <row r="3" spans="2:17">
      <c r="D3" s="85" t="s">
        <v>3</v>
      </c>
      <c r="E3" s="85"/>
    </row>
    <row r="6" spans="2:17">
      <c r="D6" s="41"/>
    </row>
    <row r="7" spans="2:17">
      <c r="D7" s="41"/>
    </row>
    <row r="8" spans="2:17" ht="21">
      <c r="B8" s="718" t="s">
        <v>76</v>
      </c>
      <c r="C8" s="718"/>
    </row>
    <row r="10" spans="2:17">
      <c r="B10" s="715" t="s">
        <v>77</v>
      </c>
      <c r="C10" s="719"/>
      <c r="D10" s="719"/>
      <c r="E10" s="41"/>
    </row>
    <row r="11" spans="2:17">
      <c r="B11" s="719"/>
      <c r="C11" s="719"/>
      <c r="D11" s="719"/>
    </row>
    <row r="12" spans="2:17">
      <c r="B12" s="719"/>
      <c r="C12" s="719"/>
      <c r="D12" s="719"/>
    </row>
    <row r="13" spans="2:17" ht="36" customHeight="1">
      <c r="B13" s="719"/>
      <c r="C13" s="719"/>
      <c r="D13" s="719"/>
    </row>
    <row r="15" spans="2:17" ht="15.75">
      <c r="B15" s="75" t="s">
        <v>78</v>
      </c>
      <c r="C15" s="75" t="s">
        <v>79</v>
      </c>
      <c r="D15" s="74" t="s">
        <v>80</v>
      </c>
      <c r="E15" s="86" t="s">
        <v>81</v>
      </c>
    </row>
    <row r="16" spans="2:17" ht="150">
      <c r="B16" s="532" t="s">
        <v>82</v>
      </c>
      <c r="C16" s="47" t="s">
        <v>83</v>
      </c>
      <c r="D16" s="533" t="s">
        <v>84</v>
      </c>
      <c r="E16" s="530" t="s">
        <v>85</v>
      </c>
      <c r="F16" s="1"/>
      <c r="J16" s="720"/>
      <c r="K16" s="720"/>
      <c r="L16" s="720"/>
      <c r="M16" s="720"/>
      <c r="N16" s="720"/>
      <c r="O16" s="720"/>
      <c r="P16" s="720"/>
      <c r="Q16" s="720"/>
    </row>
    <row r="17" spans="2:8" ht="150">
      <c r="B17" s="534" t="s">
        <v>86</v>
      </c>
      <c r="C17" s="46" t="s">
        <v>87</v>
      </c>
      <c r="D17" s="535" t="s">
        <v>88</v>
      </c>
      <c r="E17" s="536" t="s">
        <v>89</v>
      </c>
      <c r="F17" s="1"/>
    </row>
    <row r="18" spans="2:8" ht="180">
      <c r="B18" s="532" t="s">
        <v>90</v>
      </c>
      <c r="C18" s="47" t="s">
        <v>91</v>
      </c>
      <c r="D18" s="533" t="s">
        <v>92</v>
      </c>
      <c r="E18" s="530" t="s">
        <v>85</v>
      </c>
      <c r="F18" s="1"/>
    </row>
    <row r="19" spans="2:8" ht="227.25" customHeight="1">
      <c r="B19" s="532" t="s">
        <v>93</v>
      </c>
      <c r="C19" s="47" t="s">
        <v>94</v>
      </c>
      <c r="D19" s="533" t="s">
        <v>95</v>
      </c>
      <c r="E19" s="537" t="s">
        <v>85</v>
      </c>
      <c r="F19" s="1"/>
      <c r="H19" s="93"/>
    </row>
    <row r="20" spans="2:8" ht="120">
      <c r="B20" s="532" t="s">
        <v>96</v>
      </c>
      <c r="C20" s="47" t="s">
        <v>97</v>
      </c>
      <c r="D20" s="533" t="s">
        <v>98</v>
      </c>
      <c r="E20" s="530" t="s">
        <v>85</v>
      </c>
      <c r="F20" s="1"/>
    </row>
    <row r="21" spans="2:8" ht="150.75" customHeight="1">
      <c r="B21" s="532" t="s">
        <v>99</v>
      </c>
      <c r="C21" s="532" t="s">
        <v>100</v>
      </c>
      <c r="D21" s="538" t="s">
        <v>101</v>
      </c>
      <c r="E21" s="537" t="s">
        <v>102</v>
      </c>
      <c r="F21" s="1"/>
    </row>
    <row r="22" spans="2:8" ht="120">
      <c r="B22" s="532" t="s">
        <v>103</v>
      </c>
      <c r="C22" s="47" t="s">
        <v>104</v>
      </c>
      <c r="D22" s="533" t="s">
        <v>105</v>
      </c>
      <c r="E22" s="530" t="s">
        <v>106</v>
      </c>
      <c r="F22" s="1"/>
    </row>
    <row r="23" spans="2:8" ht="153" customHeight="1">
      <c r="B23" s="532" t="s">
        <v>107</v>
      </c>
      <c r="C23" s="47" t="s">
        <v>108</v>
      </c>
      <c r="D23" s="533" t="s">
        <v>109</v>
      </c>
      <c r="E23" s="537" t="s">
        <v>110</v>
      </c>
      <c r="F23" s="1"/>
    </row>
    <row r="24" spans="2:8" ht="135">
      <c r="B24" s="532" t="s">
        <v>111</v>
      </c>
      <c r="C24" s="47" t="s">
        <v>112</v>
      </c>
      <c r="D24" s="533" t="s">
        <v>113</v>
      </c>
      <c r="E24" s="537" t="s">
        <v>110</v>
      </c>
      <c r="F24" s="1"/>
    </row>
    <row r="25" spans="2:8" ht="180">
      <c r="B25" s="532" t="s">
        <v>114</v>
      </c>
      <c r="C25" s="47" t="s">
        <v>115</v>
      </c>
      <c r="D25" s="538" t="s">
        <v>116</v>
      </c>
      <c r="E25" s="537" t="s">
        <v>85</v>
      </c>
      <c r="F25" s="1"/>
    </row>
  </sheetData>
  <sheetProtection algorithmName="SHA-512" hashValue="js9H1UkuHSlWmA9Uu6dwdd3+tJd8rFC4EYp221GPz+x+582oapshPxJBhp8AYGP03ga5QWZnRgcfCiR/lqRHUA==" saltValue="rueb4xDCqm4SjeCwnRpO2g==" spinCount="100000" sheet="1" objects="1" scenarios="1" sort="0" autoFilter="0"/>
  <mergeCells count="3">
    <mergeCell ref="B8:C8"/>
    <mergeCell ref="B10:D13"/>
    <mergeCell ref="J16:Q16"/>
  </mergeCells>
  <phoneticPr fontId="25" type="noConversion"/>
  <hyperlinks>
    <hyperlink ref="D3" location="Contents!A1" display="CONTENTS TAB" xr:uid="{F4F86F50-738A-4B65-84A4-C36AD0DBC633}"/>
  </hyperlinks>
  <pageMargins left="0.7" right="0.7" top="0.75" bottom="0.75" header="0.3" footer="0.3"/>
  <pageSetup paperSize="8" scale="42"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DE51F-40B7-4263-8E44-6BABD7BC76B1}">
  <sheetPr>
    <pageSetUpPr fitToPage="1"/>
  </sheetPr>
  <dimension ref="B2:E47"/>
  <sheetViews>
    <sheetView zoomScale="70" zoomScaleNormal="70" workbookViewId="0">
      <selection activeCell="B10" sqref="B10:D47"/>
    </sheetView>
  </sheetViews>
  <sheetFormatPr defaultColWidth="8.7109375" defaultRowHeight="15"/>
  <cols>
    <col min="1" max="1" width="4.140625" style="244" customWidth="1"/>
    <col min="2" max="2" width="28.140625" style="244" customWidth="1"/>
    <col min="3" max="3" width="81.140625" style="244" customWidth="1"/>
    <col min="4" max="4" width="92.5703125" style="244" customWidth="1"/>
    <col min="5" max="5" width="27.85546875" style="244" customWidth="1"/>
    <col min="6" max="16384" width="8.7109375" style="244"/>
  </cols>
  <sheetData>
    <row r="2" spans="2:5">
      <c r="D2" s="245" t="s">
        <v>0</v>
      </c>
      <c r="E2" s="245"/>
    </row>
    <row r="3" spans="2:5">
      <c r="D3" s="120" t="s">
        <v>3</v>
      </c>
      <c r="E3" s="120"/>
    </row>
    <row r="8" spans="2:5" ht="21">
      <c r="B8" s="721" t="s">
        <v>12</v>
      </c>
      <c r="C8" s="721"/>
      <c r="D8" s="247"/>
      <c r="E8" s="299"/>
    </row>
    <row r="10" spans="2:5" ht="15" customHeight="1">
      <c r="B10" s="722" t="s">
        <v>117</v>
      </c>
      <c r="C10" s="723"/>
      <c r="D10" s="723"/>
    </row>
    <row r="11" spans="2:5">
      <c r="B11" s="723"/>
      <c r="C11" s="723"/>
      <c r="D11" s="723"/>
    </row>
    <row r="12" spans="2:5">
      <c r="B12" s="723"/>
      <c r="C12" s="723"/>
      <c r="D12" s="723"/>
    </row>
    <row r="13" spans="2:5">
      <c r="B13" s="723"/>
      <c r="C13" s="723"/>
      <c r="D13" s="723"/>
    </row>
    <row r="14" spans="2:5">
      <c r="B14" s="723"/>
      <c r="C14" s="723"/>
      <c r="D14" s="723"/>
    </row>
    <row r="15" spans="2:5">
      <c r="B15" s="723"/>
      <c r="C15" s="723"/>
      <c r="D15" s="723"/>
    </row>
    <row r="16" spans="2:5">
      <c r="B16" s="723"/>
      <c r="C16" s="723"/>
      <c r="D16" s="723"/>
    </row>
    <row r="17" spans="2:4">
      <c r="B17" s="723"/>
      <c r="C17" s="723"/>
      <c r="D17" s="723"/>
    </row>
    <row r="18" spans="2:4">
      <c r="B18" s="723"/>
      <c r="C18" s="723"/>
      <c r="D18" s="723"/>
    </row>
    <row r="19" spans="2:4">
      <c r="B19" s="723"/>
      <c r="C19" s="723"/>
      <c r="D19" s="723"/>
    </row>
    <row r="20" spans="2:4">
      <c r="B20" s="723"/>
      <c r="C20" s="723"/>
      <c r="D20" s="723"/>
    </row>
    <row r="21" spans="2:4">
      <c r="B21" s="723"/>
      <c r="C21" s="723"/>
      <c r="D21" s="723"/>
    </row>
    <row r="22" spans="2:4">
      <c r="B22" s="723"/>
      <c r="C22" s="723"/>
      <c r="D22" s="723"/>
    </row>
    <row r="23" spans="2:4">
      <c r="B23" s="723"/>
      <c r="C23" s="723"/>
      <c r="D23" s="723"/>
    </row>
    <row r="24" spans="2:4">
      <c r="B24" s="723"/>
      <c r="C24" s="723"/>
      <c r="D24" s="723"/>
    </row>
    <row r="25" spans="2:4">
      <c r="B25" s="723"/>
      <c r="C25" s="723"/>
      <c r="D25" s="723"/>
    </row>
    <row r="26" spans="2:4">
      <c r="B26" s="723"/>
      <c r="C26" s="723"/>
      <c r="D26" s="723"/>
    </row>
    <row r="27" spans="2:4">
      <c r="B27" s="723"/>
      <c r="C27" s="723"/>
      <c r="D27" s="723"/>
    </row>
    <row r="28" spans="2:4">
      <c r="B28" s="723"/>
      <c r="C28" s="723"/>
      <c r="D28" s="723"/>
    </row>
    <row r="29" spans="2:4">
      <c r="B29" s="723"/>
      <c r="C29" s="723"/>
      <c r="D29" s="723"/>
    </row>
    <row r="30" spans="2:4">
      <c r="B30" s="723"/>
      <c r="C30" s="723"/>
      <c r="D30" s="723"/>
    </row>
    <row r="31" spans="2:4">
      <c r="B31" s="723"/>
      <c r="C31" s="723"/>
      <c r="D31" s="723"/>
    </row>
    <row r="32" spans="2:4">
      <c r="B32" s="723"/>
      <c r="C32" s="723"/>
      <c r="D32" s="723"/>
    </row>
    <row r="33" spans="2:4">
      <c r="B33" s="723"/>
      <c r="C33" s="723"/>
      <c r="D33" s="723"/>
    </row>
    <row r="34" spans="2:4">
      <c r="B34" s="723"/>
      <c r="C34" s="723"/>
      <c r="D34" s="723"/>
    </row>
    <row r="35" spans="2:4">
      <c r="B35" s="723"/>
      <c r="C35" s="723"/>
      <c r="D35" s="723"/>
    </row>
    <row r="36" spans="2:4">
      <c r="B36" s="723"/>
      <c r="C36" s="723"/>
      <c r="D36" s="723"/>
    </row>
    <row r="37" spans="2:4">
      <c r="B37" s="723"/>
      <c r="C37" s="723"/>
      <c r="D37" s="723"/>
    </row>
    <row r="38" spans="2:4">
      <c r="B38" s="723"/>
      <c r="C38" s="723"/>
      <c r="D38" s="723"/>
    </row>
    <row r="39" spans="2:4">
      <c r="B39" s="723"/>
      <c r="C39" s="723"/>
      <c r="D39" s="723"/>
    </row>
    <row r="40" spans="2:4">
      <c r="B40" s="723"/>
      <c r="C40" s="723"/>
      <c r="D40" s="723"/>
    </row>
    <row r="41" spans="2:4">
      <c r="B41" s="723"/>
      <c r="C41" s="723"/>
      <c r="D41" s="723"/>
    </row>
    <row r="42" spans="2:4">
      <c r="B42" s="723"/>
      <c r="C42" s="723"/>
      <c r="D42" s="723"/>
    </row>
    <row r="43" spans="2:4">
      <c r="B43" s="723"/>
      <c r="C43" s="723"/>
      <c r="D43" s="723"/>
    </row>
    <row r="44" spans="2:4">
      <c r="B44" s="723"/>
      <c r="C44" s="723"/>
      <c r="D44" s="723"/>
    </row>
    <row r="45" spans="2:4">
      <c r="B45" s="723"/>
      <c r="C45" s="723"/>
      <c r="D45" s="723"/>
    </row>
    <row r="46" spans="2:4">
      <c r="B46" s="723"/>
      <c r="C46" s="723"/>
      <c r="D46" s="723"/>
    </row>
    <row r="47" spans="2:4">
      <c r="B47" s="723"/>
      <c r="C47" s="723"/>
      <c r="D47" s="723"/>
    </row>
  </sheetData>
  <sheetProtection algorithmName="SHA-512" hashValue="dCqPedQeDYhKFTRVFHM2OrtkyHTnn+HSyZB2Z1+04TGQ4F/Tfrk1BwbaM3GydNaF0SZa7V2Z7dkbAbPftb0WMw==" saltValue="nCtQ9qldoTJLgAcLWM/YEg==" spinCount="100000" sheet="1" objects="1" scenarios="1" sort="0" autoFilter="0"/>
  <mergeCells count="2">
    <mergeCell ref="B8:C8"/>
    <mergeCell ref="B10:D47"/>
  </mergeCells>
  <hyperlinks>
    <hyperlink ref="D3" location="Contents!A1" display="CONTENTS TAB" xr:uid="{FAC0F081-AE47-4A1F-AC1C-8E27459DF268}"/>
  </hyperlinks>
  <pageMargins left="0.7" right="0.7" top="0.75" bottom="0.75" header="0.3" footer="0.3"/>
  <pageSetup paperSize="8" scale="94"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B2EFB-4031-4AD2-AF13-43EB2DF22F9E}">
  <sheetPr>
    <pageSetUpPr fitToPage="1"/>
  </sheetPr>
  <dimension ref="A2:C31"/>
  <sheetViews>
    <sheetView zoomScale="70" zoomScaleNormal="70" workbookViewId="0">
      <selection activeCell="C30" sqref="C30"/>
    </sheetView>
  </sheetViews>
  <sheetFormatPr defaultColWidth="8.7109375" defaultRowHeight="15"/>
  <cols>
    <col min="1" max="1" width="4.140625" style="244" customWidth="1"/>
    <col min="2" max="2" width="63" style="244" customWidth="1"/>
    <col min="3" max="3" width="145" style="244" customWidth="1"/>
    <col min="4" max="16384" width="8.7109375" style="244"/>
  </cols>
  <sheetData>
    <row r="2" spans="1:3">
      <c r="C2" s="245" t="s">
        <v>0</v>
      </c>
    </row>
    <row r="3" spans="1:3">
      <c r="C3" s="120" t="s">
        <v>3</v>
      </c>
    </row>
    <row r="6" spans="1:3">
      <c r="C6" s="247"/>
    </row>
    <row r="7" spans="1:3">
      <c r="C7" s="247"/>
    </row>
    <row r="8" spans="1:3" ht="21">
      <c r="B8" s="721" t="s">
        <v>118</v>
      </c>
      <c r="C8" s="721"/>
    </row>
    <row r="9" spans="1:3">
      <c r="C9" s="247"/>
    </row>
    <row r="10" spans="1:3" ht="15.75">
      <c r="B10" s="430" t="s">
        <v>119</v>
      </c>
      <c r="C10" s="430" t="s">
        <v>120</v>
      </c>
    </row>
    <row r="11" spans="1:3" s="266" customFormat="1" ht="71.25" customHeight="1">
      <c r="B11" s="431" t="s">
        <v>121</v>
      </c>
      <c r="C11" s="439" t="s">
        <v>122</v>
      </c>
    </row>
    <row r="12" spans="1:3" ht="39.75" customHeight="1">
      <c r="B12" s="432" t="s">
        <v>123</v>
      </c>
      <c r="C12" s="440" t="s">
        <v>124</v>
      </c>
    </row>
    <row r="13" spans="1:3" ht="98.25" customHeight="1">
      <c r="B13" s="432" t="s">
        <v>125</v>
      </c>
      <c r="C13" s="440" t="s">
        <v>126</v>
      </c>
    </row>
    <row r="14" spans="1:3" ht="98.25" customHeight="1">
      <c r="A14" s="244" t="s">
        <v>127</v>
      </c>
      <c r="B14" s="432" t="s">
        <v>128</v>
      </c>
      <c r="C14" s="440" t="s">
        <v>129</v>
      </c>
    </row>
    <row r="15" spans="1:3" ht="43.5" customHeight="1">
      <c r="B15" s="432" t="s">
        <v>130</v>
      </c>
      <c r="C15" s="440" t="s">
        <v>131</v>
      </c>
    </row>
    <row r="16" spans="1:3" ht="36.75" customHeight="1">
      <c r="B16" s="433" t="s">
        <v>132</v>
      </c>
      <c r="C16" s="441" t="s">
        <v>133</v>
      </c>
    </row>
    <row r="17" spans="2:3" ht="61.5" customHeight="1">
      <c r="B17" s="279" t="s">
        <v>134</v>
      </c>
      <c r="C17" s="441" t="s">
        <v>135</v>
      </c>
    </row>
    <row r="18" spans="2:3" ht="48.75" customHeight="1">
      <c r="B18" s="279" t="s">
        <v>136</v>
      </c>
      <c r="C18" s="441" t="s">
        <v>137</v>
      </c>
    </row>
    <row r="19" spans="2:3" ht="94.5" customHeight="1">
      <c r="B19" s="279" t="s">
        <v>138</v>
      </c>
      <c r="C19" s="441" t="s">
        <v>139</v>
      </c>
    </row>
    <row r="20" spans="2:3" ht="94.5" customHeight="1">
      <c r="B20" s="703" t="s">
        <v>140</v>
      </c>
      <c r="C20" s="441" t="s">
        <v>141</v>
      </c>
    </row>
    <row r="21" spans="2:3" ht="80.25" customHeight="1">
      <c r="B21" s="433" t="s">
        <v>142</v>
      </c>
      <c r="C21" s="441" t="s">
        <v>143</v>
      </c>
    </row>
    <row r="22" spans="2:3" ht="47.25" customHeight="1">
      <c r="B22" s="279" t="s">
        <v>144</v>
      </c>
      <c r="C22" s="441" t="s">
        <v>145</v>
      </c>
    </row>
    <row r="23" spans="2:3" ht="42" customHeight="1">
      <c r="B23" s="279" t="s">
        <v>146</v>
      </c>
      <c r="C23" s="441" t="s">
        <v>147</v>
      </c>
    </row>
    <row r="24" spans="2:3" ht="64.5" customHeight="1">
      <c r="B24" s="279" t="s">
        <v>148</v>
      </c>
      <c r="C24" s="441" t="s">
        <v>149</v>
      </c>
    </row>
    <row r="25" spans="2:3" ht="48" customHeight="1">
      <c r="B25" s="291" t="s">
        <v>150</v>
      </c>
      <c r="C25" s="441" t="s">
        <v>151</v>
      </c>
    </row>
    <row r="26" spans="2:3" ht="40.5" customHeight="1">
      <c r="B26" s="279" t="s">
        <v>152</v>
      </c>
      <c r="C26" s="441" t="s">
        <v>153</v>
      </c>
    </row>
    <row r="27" spans="2:3" ht="57" customHeight="1">
      <c r="B27" s="433" t="s">
        <v>154</v>
      </c>
      <c r="C27" s="441" t="s">
        <v>155</v>
      </c>
    </row>
    <row r="28" spans="2:3" ht="48" customHeight="1">
      <c r="B28" s="433" t="s">
        <v>156</v>
      </c>
      <c r="C28" s="441" t="s">
        <v>157</v>
      </c>
    </row>
    <row r="29" spans="2:3" ht="76.5" customHeight="1">
      <c r="B29" s="433" t="s">
        <v>158</v>
      </c>
      <c r="C29" s="441" t="s">
        <v>159</v>
      </c>
    </row>
    <row r="30" spans="2:3" ht="72.75" customHeight="1">
      <c r="B30" s="433" t="s">
        <v>160</v>
      </c>
      <c r="C30" s="441" t="s">
        <v>161</v>
      </c>
    </row>
    <row r="31" spans="2:3" ht="42" customHeight="1">
      <c r="B31" s="433" t="s">
        <v>162</v>
      </c>
      <c r="C31" s="441" t="s">
        <v>163</v>
      </c>
    </row>
  </sheetData>
  <sheetProtection algorithmName="SHA-512" hashValue="s1Rff2gcQSR4wBDboLQuMLIhTaZlpfPfjrnbLl2MH9dS/12t3QEidjL54TpHLSStbitsbeqnVSncIyFKx+lwzQ==" saltValue="l9xXETlsKrR4OaGvJmBk+A==" spinCount="100000" sheet="1" objects="1" scenarios="1" sort="0" autoFilter="0"/>
  <mergeCells count="1">
    <mergeCell ref="B8:C8"/>
  </mergeCells>
  <hyperlinks>
    <hyperlink ref="C3" location="Contents!A1" display="CONTENTS TAB" xr:uid="{AB8A50C0-6E93-495F-AB3A-DA47273713A9}"/>
  </hyperlinks>
  <pageMargins left="0.7" right="0.7" top="0.75" bottom="0.75" header="0.3" footer="0.3"/>
  <pageSetup paperSize="8" scale="60"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EBAD13FDC336428E1439A6588B236A" ma:contentTypeVersion="18" ma:contentTypeDescription="Create a new document." ma:contentTypeScope="" ma:versionID="83867e1b5d17bf26e94476e3008e9f48">
  <xsd:schema xmlns:xsd="http://www.w3.org/2001/XMLSchema" xmlns:xs="http://www.w3.org/2001/XMLSchema" xmlns:p="http://schemas.microsoft.com/office/2006/metadata/properties" xmlns:ns2="6703a174-c5d3-408e-84ad-bcaea0d61d0c" xmlns:ns3="6583fae5-6420-4dbe-8644-579e7723e8e3" targetNamespace="http://schemas.microsoft.com/office/2006/metadata/properties" ma:root="true" ma:fieldsID="ea6d88311d28adeedb3951e49ac62624" ns2:_="" ns3:_="">
    <xsd:import namespace="6703a174-c5d3-408e-84ad-bcaea0d61d0c"/>
    <xsd:import namespace="6583fae5-6420-4dbe-8644-579e7723e8e3"/>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03a174-c5d3-408e-84ad-bcaea0d61d0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27b88957-ecaa-4b4a-9bf8-ef7d5c16e5e8}" ma:internalName="TaxCatchAll" ma:showField="CatchAllData" ma:web="6703a174-c5d3-408e-84ad-bcaea0d61d0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583fae5-6420-4dbe-8644-579e7723e8e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e815bfa3-6ec9-4e6b-9cd0-f177407c05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6703a174-c5d3-408e-84ad-bcaea0d61d0c">DV5FZ63DYFQD-1784695060-71146</_dlc_DocId>
    <_dlc_DocIdUrl xmlns="6703a174-c5d3-408e-84ad-bcaea0d61d0c">
      <Url>https://ilukanet.sharepoint.com/teams/SustainabilityStrategy-Private/_layouts/15/DocIdRedir.aspx?ID=DV5FZ63DYFQD-1784695060-71146</Url>
      <Description>DV5FZ63DYFQD-1784695060-71146</Description>
    </_dlc_DocIdUrl>
    <SharedWithUsers xmlns="6703a174-c5d3-408e-84ad-bcaea0d61d0c">
      <UserInfo>
        <DisplayName>Sarah Hodgson</DisplayName>
        <AccountId>20</AccountId>
        <AccountType/>
      </UserInfo>
      <UserInfo>
        <DisplayName>Honi Adolphson</DisplayName>
        <AccountId>17</AccountId>
        <AccountType/>
      </UserInfo>
      <UserInfo>
        <DisplayName>Andrew Horsfall</DisplayName>
        <AccountId>89</AccountId>
        <AccountType/>
      </UserInfo>
    </SharedWithUsers>
    <_dlc_DocIdPersistId xmlns="6703a174-c5d3-408e-84ad-bcaea0d61d0c">false</_dlc_DocIdPersistId>
    <TaxCatchAll xmlns="6703a174-c5d3-408e-84ad-bcaea0d61d0c" xsi:nil="true"/>
    <lcf76f155ced4ddcb4097134ff3c332f xmlns="6583fae5-6420-4dbe-8644-579e7723e8e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48B7B2B-030A-422C-BFA1-77F1E31F4266}"/>
</file>

<file path=customXml/itemProps2.xml><?xml version="1.0" encoding="utf-8"?>
<ds:datastoreItem xmlns:ds="http://schemas.openxmlformats.org/officeDocument/2006/customXml" ds:itemID="{A6E9345B-80C6-4AD7-8FAD-0EB77ECE23D4}"/>
</file>

<file path=customXml/itemProps3.xml><?xml version="1.0" encoding="utf-8"?>
<ds:datastoreItem xmlns:ds="http://schemas.openxmlformats.org/officeDocument/2006/customXml" ds:itemID="{FA44E39F-E972-4F7F-A1A9-F4F8A961C7B8}"/>
</file>

<file path=customXml/itemProps4.xml><?xml version="1.0" encoding="utf-8"?>
<ds:datastoreItem xmlns:ds="http://schemas.openxmlformats.org/officeDocument/2006/customXml" ds:itemID="{7E43F7C6-9FC5-44A9-90B4-7617C2DB7E7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Iluka Sustainability Data Book 2023</dc:title>
  <dc:subject/>
  <dc:creator>Iluka Resources</dc:creator>
  <cp:keywords/>
  <dc:description/>
  <cp:lastModifiedBy/>
  <cp:revision/>
  <dcterms:created xsi:type="dcterms:W3CDTF">2022-02-23T23:54:38Z</dcterms:created>
  <dcterms:modified xsi:type="dcterms:W3CDTF">2025-02-18T07:40:41Z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ctivity">
    <vt:lpwstr>23</vt:lpwstr>
  </property>
  <property fmtid="{D5CDD505-2E9C-101B-9397-08002B2CF9AE}" pid="4" name="ContentTypeId">
    <vt:lpwstr>0x0101006FEBAD13FDC336428E1439A6588B236A</vt:lpwstr>
  </property>
  <property fmtid="{D5CDD505-2E9C-101B-9397-08002B2CF9AE}" pid="5" name="Function">
    <vt:lpwstr>56</vt:lpwstr>
  </property>
  <property fmtid="{D5CDD505-2E9C-101B-9397-08002B2CF9AE}" pid="6" name="SV_HIDDEN_GRID_QUERY_LIST_4F35BF76-6C0D-4D9B-82B2-816C12CF3733">
    <vt:lpwstr>empty_477D106A-C0D6-4607-AEBD-E2C9D60EA279</vt:lpwstr>
  </property>
  <property fmtid="{D5CDD505-2E9C-101B-9397-08002B2CF9AE}" pid="7" name="_dlc_DocIdItemGuid">
    <vt:lpwstr>d072633c-7644-4950-9300-597c33c26285</vt:lpwstr>
  </property>
  <property fmtid="{D5CDD505-2E9C-101B-9397-08002B2CF9AE}" pid="8" name="Transaction">
    <vt:lpwstr>24</vt:lpwstr>
  </property>
  <property fmtid="{D5CDD505-2E9C-101B-9397-08002B2CF9AE}" pid="9" name="Udocs Site">
    <vt:lpwstr>1</vt:lpwstr>
  </property>
  <property fmtid="{D5CDD505-2E9C-101B-9397-08002B2CF9AE}" pid="10" name="_ExtendedDescription">
    <vt:lpwstr/>
  </property>
  <property fmtid="{D5CDD505-2E9C-101B-9397-08002B2CF9AE}" pid="11" name="xd_Signature">
    <vt:bool>false</vt:bool>
  </property>
  <property fmtid="{D5CDD505-2E9C-101B-9397-08002B2CF9AE}" pid="12" name="xd_ProgID">
    <vt:lpwstr/>
  </property>
  <property fmtid="{D5CDD505-2E9C-101B-9397-08002B2CF9AE}" pid="13" name="TriggerFlowInfo">
    <vt:lpwstr/>
  </property>
  <property fmtid="{D5CDD505-2E9C-101B-9397-08002B2CF9AE}" pid="14" name="ComplianceAssetId">
    <vt:lpwstr/>
  </property>
  <property fmtid="{D5CDD505-2E9C-101B-9397-08002B2CF9AE}" pid="15" name="TemplateUrl">
    <vt:lpwstr/>
  </property>
  <property fmtid="{D5CDD505-2E9C-101B-9397-08002B2CF9AE}" pid="16" name="MediaServiceImageTags">
    <vt:lpwstr/>
  </property>
  <property fmtid="{D5CDD505-2E9C-101B-9397-08002B2CF9AE}" pid="17" name="Order">
    <vt:r8>7001300</vt:r8>
  </property>
</Properties>
</file>